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7400" windowHeight="6630" firstSheet="1" activeTab="12"/>
  </bookViews>
  <sheets>
    <sheet name="Biểu 46" sheetId="1" r:id="rId1"/>
    <sheet name="Biểu 47" sheetId="2" r:id="rId2"/>
    <sheet name="Biểu 48" sheetId="3" r:id="rId3"/>
    <sheet name="Biểu 49" sheetId="4" r:id="rId4"/>
    <sheet name="Biểu 50" sheetId="5" r:id="rId5"/>
    <sheet name="Biểu 51" sheetId="6" r:id="rId6"/>
    <sheet name="Biểu 52" sheetId="7" r:id="rId7"/>
    <sheet name="Biểu 53" sheetId="8" r:id="rId8"/>
    <sheet name="Biểu 54" sheetId="9" r:id="rId9"/>
    <sheet name="Biểu 55" sheetId="10" r:id="rId10"/>
    <sheet name="Biểu 56" sheetId="11" r:id="rId11"/>
    <sheet name="Biểu 57" sheetId="12" r:id="rId12"/>
    <sheet name="Biểu 58" sheetId="13" r:id="rId13"/>
  </sheets>
  <externalReferences>
    <externalReference r:id="rId16"/>
    <externalReference r:id="rId17"/>
  </externalReferences>
  <definedNames>
    <definedName name="_xlnm.Print_Titles" localSheetId="2">'Biểu 48'!$6:$8</definedName>
    <definedName name="_xlnm.Print_Titles" localSheetId="5">'Biểu 51'!$6:$8</definedName>
    <definedName name="_xlnm.Print_Titles" localSheetId="6">'Biểu 52'!$6:$8</definedName>
    <definedName name="_xlnm.Print_Titles" localSheetId="7">'Biểu 53'!$6:$10</definedName>
    <definedName name="_xlnm.Print_Titles" localSheetId="8">'Biểu 54'!$6:$9</definedName>
    <definedName name="_xlnm.Print_Titles" localSheetId="12">'Biểu 58'!$4:$8</definedName>
  </definedNames>
  <calcPr fullCalcOnLoad="1"/>
</workbook>
</file>

<file path=xl/sharedStrings.xml><?xml version="1.0" encoding="utf-8"?>
<sst xmlns="http://schemas.openxmlformats.org/spreadsheetml/2006/main" count="1119" uniqueCount="646">
  <si>
    <t>Mở rộng, nâng cấp đường trục chính phường Chí Minh, thị xã Chí Linh (đoạn từ đường tránh QL37 đến đường Trần Quốc Chẩn)</t>
  </si>
  <si>
    <t>3813; 30/10/2019</t>
  </si>
  <si>
    <t>Dự án chuyển tiếp</t>
  </si>
  <si>
    <t>3301, 30/11/2010;2656, 24/10/2014; 1428, 08/5/2017</t>
  </si>
  <si>
    <t>2161, 20/8/2010;1964, 05/7/2011</t>
  </si>
  <si>
    <t>Đề án “Xây dựng Chính quyền điện tử và Đô thị thông minh tỉnh Hải Dương giai đoạn 2020-2025, định hướng đến năm 2030”(1)</t>
  </si>
  <si>
    <t>2020-2025</t>
  </si>
  <si>
    <t>Trung tâm y tế thành phố Chí Linh</t>
  </si>
  <si>
    <t>Xây dựng, cải tạo Bệnh viện Đa khoa thành phố Chí Linh</t>
  </si>
  <si>
    <t>2015-2020</t>
  </si>
  <si>
    <t>Điều chỉnh, bổ sung dự án Nhà xạ trị thuộc Bệnh viện Đa khoa tỉnh (bổ sung hạng mục phá dỡ khối nhà 4 tầng)</t>
  </si>
  <si>
    <t>Đầu tư xây dựng khối nhà Khám, hành chính, nghiệp vụ kỹ thuật và nội trú của Bệnh viện Phụ sản Hải Dương</t>
  </si>
  <si>
    <t>2885; 16/8/2019</t>
  </si>
  <si>
    <t>Xây dựng nhà hồi sức cấp cứu, khoa dược - Bệnh viện Đa khoa huyện Thanh Miện</t>
  </si>
  <si>
    <t>2020-2021</t>
  </si>
  <si>
    <t>2568; 21/8/2017</t>
  </si>
  <si>
    <t>Đầu tư nâng cấp, sửa chữa, bổ sung trang thiết bị cho các cơ sở cai nghiện ma túy</t>
  </si>
  <si>
    <t>Phát triển tổng hợp các đô thị động lực - thành phố Hải Dương, tỉnh Hải Dương</t>
  </si>
  <si>
    <t>967; 22/3/2019</t>
  </si>
  <si>
    <t>Doanh trại Ban Chỉ huy quân sự huyện Thanh Hà</t>
  </si>
  <si>
    <t>1681; 10/5/2018</t>
  </si>
  <si>
    <t>X</t>
  </si>
  <si>
    <t>X.1</t>
  </si>
  <si>
    <t>Vốn NSĐP</t>
  </si>
  <si>
    <t>X.2</t>
  </si>
  <si>
    <t>Vốn NSTW</t>
  </si>
  <si>
    <t>Vốn Chương trình MTQG xây dựng nông thôn mới</t>
  </si>
  <si>
    <t>Vốn nước ngoài (ODA)</t>
  </si>
  <si>
    <t>XI</t>
  </si>
  <si>
    <t>Đầu tư từ nguồn bội chi NSĐP</t>
  </si>
  <si>
    <t xml:space="preserve">DANH MỤC CÁC CHƯƠNG TRÌNH, DỰ ÁN DỰ KIẾN SỬ DỤNG VỐN NGÂN SÁCH NHÀ NƯỚC NĂM 2020 
</t>
  </si>
  <si>
    <t>Đơn vị: Triệu đồng</t>
  </si>
  <si>
    <t>STT</t>
  </si>
  <si>
    <t>Nội dung</t>
  </si>
  <si>
    <t>A</t>
  </si>
  <si>
    <t>B</t>
  </si>
  <si>
    <t>TỔNG NGUỒN THU NSĐP</t>
  </si>
  <si>
    <t>I</t>
  </si>
  <si>
    <t>Thu NSĐP được hưởng theo phân cấp</t>
  </si>
  <si>
    <t>-</t>
  </si>
  <si>
    <t>Thu NSĐP hưởng 100%</t>
  </si>
  <si>
    <t>Thu NSĐP hưởng từ các khoản thu phân chia</t>
  </si>
  <si>
    <t>II</t>
  </si>
  <si>
    <t>Thu bổ sung cân đối ngân sách</t>
  </si>
  <si>
    <t>Thu bổ sung có mục tiêu</t>
  </si>
  <si>
    <t>TỔNG CHI NSĐP</t>
  </si>
  <si>
    <t xml:space="preserve">Tổng 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</si>
  <si>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</si>
  <si>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</si>
  <si>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</si>
  <si>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</si>
  <si>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</si>
  <si>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</si>
  <si>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 xml:space="preserve">Chi các chương trình mục tiêu </t>
  </si>
  <si>
    <t>Chi các chương trình mục tiêu quốc gia</t>
  </si>
  <si>
    <t>Chi các chương trình mục tiêu, nhiệm vụ</t>
  </si>
  <si>
    <t>C</t>
  </si>
  <si>
    <t>D</t>
  </si>
  <si>
    <t>CHI TRẢ NỢ GỐC CỦA NSĐP</t>
  </si>
  <si>
    <t>Từ nguồn vay để trả nợ gốc</t>
  </si>
  <si>
    <t>Từ nguồn bội thu, tăng thu, tiết kiệm chi, kết dư ngân sách cấp tỉnh</t>
  </si>
  <si>
    <t xml:space="preserve">TỔNG MỨC VAY CỦA NSĐP </t>
  </si>
  <si>
    <t>Vay để bù đắp bội chi</t>
  </si>
  <si>
    <t>Vay để trả nợ gốc</t>
  </si>
  <si>
    <t>NỘI DUNG</t>
  </si>
  <si>
    <t>DỰ TOÁN</t>
  </si>
  <si>
    <t>Thu bổ sung từ NSTW</t>
  </si>
  <si>
    <t>Đ</t>
  </si>
  <si>
    <t>NGÂN SÁCH CẤP TỈNH</t>
  </si>
  <si>
    <t>Nguồn thu ngân sách</t>
  </si>
  <si>
    <t>Thu ngân sách được hưởng theo phân cấp</t>
  </si>
  <si>
    <t>Thu bổ sung từ ngân sách cấp trên</t>
  </si>
  <si>
    <t>Thu kết dư</t>
  </si>
  <si>
    <t>Thu chuyển nguồn từ năm trước chuyển sang</t>
  </si>
  <si>
    <t>Chi ngân sách</t>
  </si>
  <si>
    <t>Chi thuộc nhiệm vụ của ngân sách cấp tỉnh</t>
  </si>
  <si>
    <t>Chi bổ sung cho ngân sách cấp dưới</t>
  </si>
  <si>
    <t>Chi bổ sung cân đối ngân sách</t>
  </si>
  <si>
    <t>Chi bổ sung có mục tiêu</t>
  </si>
  <si>
    <t>Chi chuyển nguồn sang năm sau</t>
  </si>
  <si>
    <t>III</t>
  </si>
  <si>
    <t>Chi thuộc nhiệm vụ của ngân sách huyện</t>
  </si>
  <si>
    <t>Đơn vị: triệu đồng</t>
  </si>
  <si>
    <t>TT</t>
  </si>
  <si>
    <t>Tổng thu</t>
  </si>
  <si>
    <t xml:space="preserve">Thu </t>
  </si>
  <si>
    <t>NSNN</t>
  </si>
  <si>
    <t>NSĐP</t>
  </si>
  <si>
    <t>TỔNG THU NSNN</t>
  </si>
  <si>
    <t>Thu nội địa</t>
  </si>
  <si>
    <t xml:space="preserve">Thu từ khu vực DNNN do trung ương quản lý </t>
  </si>
  <si>
    <t xml:space="preserve">Thuế giá trị gia tăng </t>
  </si>
  <si>
    <t xml:space="preserve">Thuế thu nhập doanh nghiệp </t>
  </si>
  <si>
    <t>Thuế tiêu thụ đặc biệt</t>
  </si>
  <si>
    <t>Thuế tài nguyên</t>
  </si>
  <si>
    <t>Thu khác</t>
  </si>
  <si>
    <t xml:space="preserve">Thu từ khu vực DNNN do địa phương quản lý </t>
  </si>
  <si>
    <t xml:space="preserve">Thuế tiêu thụ đặc biệt </t>
  </si>
  <si>
    <t xml:space="preserve">Thu từ khu vực doanh nghiệp có vốn đầu tư nước ngoài </t>
  </si>
  <si>
    <t xml:space="preserve">Thu từ khu vực kinh tế ngoài quốc doanh </t>
  </si>
  <si>
    <t>Thuế giá trị gia tăng</t>
  </si>
  <si>
    <t>Thuế thu nhập doanh nghiệp</t>
  </si>
  <si>
    <t>Thuế thu nhập cá nhân</t>
  </si>
  <si>
    <t>Thuế bảo vệ môi trường</t>
  </si>
  <si>
    <t>Thuế BVMT thu từ hàng hóa SXKD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</si>
  <si>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</si>
  <si>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</si>
  <si>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</si>
  <si>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</si>
  <si>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</si>
  <si>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</si>
  <si>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</si>
  <si>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</si>
  <si>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</si>
  <si>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</si>
  <si>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</si>
  <si>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</si>
  <si>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</si>
  <si>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</si>
  <si>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</si>
  <si>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</si>
  <si>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NN và lợi nhuận sau thuế còn lại sau khi trích lập các quỹ của DNNN</t>
  </si>
  <si>
    <t>Thu từ dầu thô</t>
  </si>
  <si>
    <t>Thu từ hoạt động xuất, nhập khẩu</t>
  </si>
  <si>
    <t>Thuế GTGT thu từ hàng hóa nhập khẩu</t>
  </si>
  <si>
    <t>Thuế xuất khẩu</t>
  </si>
  <si>
    <t>Thuế nhập khẩu</t>
  </si>
  <si>
    <t>Thuế TTĐB thu từ hàng hóa nhập khẩu</t>
  </si>
  <si>
    <t>IV</t>
  </si>
  <si>
    <t>Thu viện trợ, thu từ huy động đóng góp</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</si>
  <si>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</si>
  <si>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</si>
  <si>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</si>
  <si>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</si>
  <si>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</si>
  <si>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</si>
  <si>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 xml:space="preserve">(5) Thu ngân sách nhà nước trên địa bàn, thu ngân sách địa phương cấp huyện, xã không có thu từ cổ tức, lợi nhuận được chia của Nhà nước </t>
  </si>
  <si>
    <t xml:space="preserve"> và lợi nhuận sau thuế còn lại sau khi trích lập các quỹ của doanh nghiệp nhà nước,chênh lệch thu, chi Ngân hàng Nhà nước, thu từ dầu thô, </t>
  </si>
  <si>
    <t xml:space="preserve"> thu từ hoạt động xuất, nhập khẩu. Thu chênh lệch thu, chi Ngân hàng Nhà nước chỉ áp dụng đối với thành phố Hà Nội.</t>
  </si>
  <si>
    <t>Bao gồm</t>
  </si>
  <si>
    <t xml:space="preserve">Ngân sách cấp tỉnh </t>
  </si>
  <si>
    <t xml:space="preserve">Ngân sách huyện </t>
  </si>
  <si>
    <t>1=2+3</t>
  </si>
  <si>
    <t>CHI CÂN ĐỐI NSĐP</t>
  </si>
  <si>
    <t>Chi đầu tư cho các dự án</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</si>
  <si>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</si>
  <si>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</si>
  <si>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</si>
  <si>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</si>
  <si>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</si>
  <si>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</si>
  <si>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</si>
  <si>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</si>
  <si>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</si>
  <si>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t>
  </si>
  <si>
    <t>VI</t>
  </si>
  <si>
    <t>CHI CÁC CHƯƠNG TRÌNH MỤC TIÊU</t>
  </si>
  <si>
    <t>(Chi tiết theo từng Chương trình mục tiêu quốc gia)</t>
  </si>
  <si>
    <t xml:space="preserve">Chi các chương trình mục tiêu, nhiệm vụ </t>
  </si>
  <si>
    <t>(Chi tiết theo từng chương trình mục tiêu, nhiệm vụ)</t>
  </si>
  <si>
    <t>CHI CHUYỂN NGUỒN SANG NĂM SAU</t>
  </si>
  <si>
    <t>TỔNG CHI NGÂN SÁCH CẤP TỈNH</t>
  </si>
  <si>
    <t>CHI NGÂN SÁCH CẤP TỈNH  THEO LĨNH VỰC</t>
  </si>
  <si>
    <t>Chi đầu tư phát triển</t>
  </si>
  <si>
    <t>1.1</t>
  </si>
  <si>
    <t>1.2</t>
  </si>
  <si>
    <t>Chi khoa học và công nghệ</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</si>
  <si>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</si>
  <si>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</si>
  <si>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</si>
  <si>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</si>
  <si>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</si>
  <si>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</si>
  <si>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</si>
  <si>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</si>
  <si>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</si>
  <si>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</si>
  <si>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</si>
  <si>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</si>
  <si>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</si>
  <si>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 xml:space="preserve">Chi hoạt động của cơ quan quản lý nhà nước, đảng, đoàn thể </t>
  </si>
  <si>
    <t>1.10</t>
  </si>
  <si>
    <t>Chi bảo đảm xã hội</t>
  </si>
  <si>
    <t>Chi đầu tư và hỗ trợ vốn cho các doanh nghiệp cung cấp sản phẩm, dịch vụ công ích do Nhà nước đặt hàng, các tổ chức kinh tế,</t>
  </si>
  <si>
    <t>Chi bảo vệ môi trường và Kiến thiết thị chính</t>
  </si>
  <si>
    <t>Chi hoạt động của cơ quan quản lý nhà nước, đảng, đoàn thể</t>
  </si>
  <si>
    <t>Chi trả nợ lãi các khoản do chính quyền địa phương vay</t>
  </si>
  <si>
    <t>TÊN ĐƠN VỊ</t>
  </si>
  <si>
    <t xml:space="preserve">TỔNG SỐ </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</si>
  <si>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</si>
  <si>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</si>
  <si>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</si>
  <si>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</si>
  <si>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</si>
  <si>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</si>
  <si>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</si>
  <si>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</si>
  <si>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</si>
  <si>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</si>
  <si>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</si>
  <si>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</si>
  <si>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Trường Chính trị tỉnh</t>
  </si>
  <si>
    <t>UBND huyện Thanh Miện</t>
  </si>
  <si>
    <t>UBND huyện Cẩm Giàng</t>
  </si>
  <si>
    <t>Ban Quản lý dự án đầu tư xây dựng tỉnh Hải Dương</t>
  </si>
  <si>
    <t>UBND thành phố Hải Dương</t>
  </si>
  <si>
    <t>UBND huyện Kim Thành</t>
  </si>
  <si>
    <t>Trường THPT Chí Linh, thị xã Chí Linh</t>
  </si>
  <si>
    <t>Trường THPT Hà Đông, huyện Thanh Hà</t>
  </si>
  <si>
    <t>Trường THPT Đường An, huyện Bình Giang</t>
  </si>
  <si>
    <t>Trường Đại học Hải Dương</t>
  </si>
  <si>
    <t>Sở Giáo dục và Đào tạo</t>
  </si>
  <si>
    <t>Trường THPT Nhị Chiểu, huyện Kinh Môn</t>
  </si>
  <si>
    <t>Trường TPHT Mạc Đĩnh Chi, huyện Nam Sách</t>
  </si>
  <si>
    <t>Trường Cao đẳng Hải Dương</t>
  </si>
  <si>
    <t>Trường THPT Kinh Môn, huyện Kinh Môn</t>
  </si>
  <si>
    <t>Công ty cổ phần đầu tư phát triển nhà và hạ tầng đô thị HUDIC</t>
  </si>
  <si>
    <t>Bệnh viện Điều dưỡng và Phục hồi chức năng</t>
  </si>
  <si>
    <t>Bệnh viện Lao và Bệnh phổi Hải Dương</t>
  </si>
  <si>
    <t>Bệnh viện Đa khoa tỉnh</t>
  </si>
  <si>
    <t>UBND cấp xã (hỗ trợ hạ tầng chợ và Thực hiện Đề án Phát triển sản xuất nông nghiệp hàng hóa tập trung, nâng cao giá trị gia tăng và phát triển bền vững giai đoạn 2016-2020)</t>
  </si>
  <si>
    <t>UBND huyện Thanh Hà</t>
  </si>
  <si>
    <t xml:space="preserve"> Nhà hát chèo Hải Dương</t>
  </si>
  <si>
    <t xml:space="preserve">CHI BỔ SUNG CÓ MỤC TIÊU CHO NGÂN SÁCH HUYỆN </t>
  </si>
  <si>
    <t>VII</t>
  </si>
  <si>
    <t>Tên đơn vị</t>
  </si>
  <si>
    <t>Tổng số</t>
  </si>
  <si>
    <t xml:space="preserve"> Chi giáo dục - đào tạo và dạy nghề</t>
  </si>
  <si>
    <t xml:space="preserve"> Chi khoa học và công nghệ</t>
  </si>
  <si>
    <t>TWBS, CTMTQG</t>
  </si>
  <si>
    <t>Chi giao thông</t>
  </si>
  <si>
    <t>Chi nông lâm nghiệp, PCLB</t>
  </si>
  <si>
    <t>SỞ GIAO THÔNG VÂN TẢI</t>
  </si>
  <si>
    <t>SỞ NÔNG NGHIỆP VÀ PT NÔNG THÔN</t>
  </si>
  <si>
    <t>SỞ TÀI NGUYÊN VÀ MÔI TRƯỜNG</t>
  </si>
  <si>
    <t>SỞ XÂY DỰNG</t>
  </si>
  <si>
    <t>SỞ CÔNG THƯƠNG</t>
  </si>
  <si>
    <t>SỞ TƯ PHÁP</t>
  </si>
  <si>
    <t>SỞ KẾ HOẠCH ĐẦU TƯ</t>
  </si>
  <si>
    <t>VĂN PHÒNG UBND TỈNH</t>
  </si>
  <si>
    <t>SỞ THÔNG TIN TRUYỀN THÔNG</t>
  </si>
  <si>
    <t>SỞ GIÁO DỤC ĐÀO TẠO</t>
  </si>
  <si>
    <t>TRƯỜNG CAO ĐẲNG HẢI DƯƠNG</t>
  </si>
  <si>
    <t>TRƯỜNG ĐẠI HỌC HẢI DƯƠNG</t>
  </si>
  <si>
    <t>TRƯỜNG CAO ĐẲNG DẠY NGHỀ</t>
  </si>
  <si>
    <t>TRƯỜNG CHÍNH TRỊ</t>
  </si>
  <si>
    <t>SỞ TÀI CHÍNH</t>
  </si>
  <si>
    <t>SỞ Y TẾ</t>
  </si>
  <si>
    <t>TRƯỜNG CAO ĐĂNG Y TẾ</t>
  </si>
  <si>
    <t>SỞ VĂN HOÁ THỂ THAO DU LỊCH</t>
  </si>
  <si>
    <t>ĐÀI PHÁT THANH TRUYỀN HÌNH TỈNH</t>
  </si>
  <si>
    <t>SỞ LAO ĐỘNG THƯƠNG BINH VÀ XH</t>
  </si>
  <si>
    <t>HỖ TRỢ DẠY NGHỀ CHO NÔNG DÂN</t>
  </si>
  <si>
    <t>SỞ KHOA HỌC VÀ CÔNG NGHỆ</t>
  </si>
  <si>
    <t>VĂN PHÒNG HỘI ĐỒNG NHÂN DÂN TỈNH</t>
  </si>
  <si>
    <t>THANH TRA TỈNH</t>
  </si>
  <si>
    <t>SỞ NỘI VỤ</t>
  </si>
  <si>
    <t>LIÊN MINH HỢP TÁC XÃ TỈNH HẢI DƯƠNG</t>
  </si>
  <si>
    <t>BAN QUẢN LÝ CÁC KHU CÔNG NGHIỆP</t>
  </si>
  <si>
    <t>VĂN PHÒNG TỈNH UỶ</t>
  </si>
  <si>
    <t xml:space="preserve"> ĐOÀN THANH NIÊN CSHCM</t>
  </si>
  <si>
    <t>HỘI NÔNG DÂN</t>
  </si>
  <si>
    <t>TỈNH HỘI PHỤ NỮ</t>
  </si>
  <si>
    <t>ỦY BAN MẶT TRẬN TỔ QUỐC</t>
  </si>
  <si>
    <t>HỘI CỰU CHIẾN BINH</t>
  </si>
  <si>
    <t>HỘI ĐÔNG Y</t>
  </si>
  <si>
    <t>BAN ĐẠI DIỆN HỘI NGƯỜI CAO TUỔI</t>
  </si>
  <si>
    <t>HỘI NHÀ BÁO</t>
  </si>
  <si>
    <t>HỘI CHỮ THẬP ĐỎ</t>
  </si>
  <si>
    <t>HỘI KHUYẾN HỌC</t>
  </si>
  <si>
    <t>HỘI VĂN HỌC NGHỆ THUẬT</t>
  </si>
  <si>
    <t>LIÊN HIỆP CÁC HỘI KHOA HỌC KỸ THUẬT</t>
  </si>
  <si>
    <t>TRUNG TÂM HỢP TÁC HỮU NGHỊ</t>
  </si>
  <si>
    <t>LIÊN HIỆP CÁC TỔ CHỨC HỮU NGHỊ</t>
  </si>
  <si>
    <t>HỘI CỰU THANH NIÊN XUNG PHONG</t>
  </si>
  <si>
    <t>HỘI LUẬT GIA</t>
  </si>
  <si>
    <t>HỘI BẢO TRỢ NGƯỜI TÀN TẬT VÀ TRẺ EM MỒ CÔI</t>
  </si>
  <si>
    <t>HỘI NẠN NHÂN CHẤT ĐỘC DA CAM-DIOXIN</t>
  </si>
  <si>
    <t>HỘI NGƯỜI MÙ</t>
  </si>
  <si>
    <t>VP ĐOÀN ĐẠI BIỂU QUỐC HỘI</t>
  </si>
  <si>
    <t>BẢO HIỂM XÃ HỘI TỈNH</t>
  </si>
  <si>
    <t xml:space="preserve">TỶ LỆ PHẦN TRĂM (%) CÁC KHOẢN THU PHÂN CHIA </t>
  </si>
  <si>
    <t>Đơn vị : %</t>
  </si>
  <si>
    <t>TÊN HUYỆN, TP, TX</t>
  </si>
  <si>
    <t>Chi tiết theo sắc thuế</t>
  </si>
  <si>
    <t>Tiền thuê đất</t>
  </si>
  <si>
    <t>Tiền sử dụng đất</t>
  </si>
  <si>
    <t>Thu phí lệ phí do huyện thu</t>
  </si>
  <si>
    <t>Thu cấp quyền thai thác khoáng sản</t>
  </si>
  <si>
    <t>Lệ phí môn bài</t>
  </si>
  <si>
    <t>Phí lệ phí + Phí BVMT khai thác khoáng sản</t>
  </si>
  <si>
    <t>HẢI DƯƠNG</t>
  </si>
  <si>
    <t>CHÍ LINH</t>
  </si>
  <si>
    <t>KIM THÀNH</t>
  </si>
  <si>
    <t>KINH MÔN</t>
  </si>
  <si>
    <t>NAM SÁCH</t>
  </si>
  <si>
    <t>THANH HÀ</t>
  </si>
  <si>
    <t>CẨM GIÀNG</t>
  </si>
  <si>
    <t>BÌNH GIANG</t>
  </si>
  <si>
    <t>TỨ KỲ</t>
  </si>
  <si>
    <t>GIA LỘC</t>
  </si>
  <si>
    <t>NINH GIANG</t>
  </si>
  <si>
    <t>THANH MIỆN</t>
  </si>
  <si>
    <t>HUYỆN, THÀNH PHỐ, THỊ XÃ</t>
  </si>
  <si>
    <t>Tổng thu NSNN trên địa bàn</t>
  </si>
  <si>
    <t>Thu NS huyện được hưởng theo phân cấp</t>
  </si>
  <si>
    <t>Số bổ sung cân đối từ NS cấp tỉnh</t>
  </si>
  <si>
    <t>Số bổ sung thực hiện điều chỉnh tiền lương</t>
  </si>
  <si>
    <t>Tổng chi cân đối NS huyện</t>
  </si>
  <si>
    <t>Thu NS huyện hưởng 100%</t>
  </si>
  <si>
    <t>Thu NS huyện hưởng từ các khoản thu phân chia</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</si>
  <si>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</si>
  <si>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</si>
  <si>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</si>
  <si>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</si>
  <si>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Trong đó</t>
  </si>
  <si>
    <t>Chương trình mục tiêu quốc gia nông thôn mới</t>
  </si>
  <si>
    <t>Chương trình mục tiêu quốc gia …</t>
  </si>
  <si>
    <t>Đầu tư phát triển</t>
  </si>
  <si>
    <t>Kinh phí sự nghiệp</t>
  </si>
  <si>
    <t>Vốn trong nước</t>
  </si>
  <si>
    <t>Vốn ngoài nước</t>
  </si>
  <si>
    <t>2=5</t>
  </si>
  <si>
    <t>3=8</t>
  </si>
  <si>
    <t>4=5+8</t>
  </si>
  <si>
    <t>5=6+7</t>
  </si>
  <si>
    <t>8=9+10</t>
  </si>
  <si>
    <t>11=12+15</t>
  </si>
  <si>
    <t>12=13+14</t>
  </si>
  <si>
    <t>15=16+17</t>
  </si>
  <si>
    <t>Ngân sách cấp tỉnh</t>
  </si>
  <si>
    <t>Văn phòng điều phối NTM</t>
  </si>
  <si>
    <t>Sở Nông nghiệp và PTNT</t>
  </si>
  <si>
    <t>Ủy ban Mặt trận tổ quốc</t>
  </si>
  <si>
    <t>Ngân sách huyện</t>
  </si>
  <si>
    <t>Thu từ quỹ dự trữ tài chính</t>
  </si>
  <si>
    <t>Biểu số 46/CK-NSNN</t>
  </si>
  <si>
    <t>Thu Quỹ dự trữ tài chính</t>
  </si>
  <si>
    <t>Biểu số 47/CK-NSNN</t>
  </si>
  <si>
    <t>Biểu số 48/CK-NSNN</t>
  </si>
  <si>
    <t>Biểu số 49/CK-NSNN</t>
  </si>
  <si>
    <t>Biểu số 50/CK-NSNN</t>
  </si>
  <si>
    <t>Biểu số 54/CK-NSNN</t>
  </si>
  <si>
    <t>Biểu số 55/CK-NSNN</t>
  </si>
  <si>
    <t>Biểu số 56/CK-NSNN</t>
  </si>
  <si>
    <t>Biểu số 57/CK-NSNN</t>
  </si>
  <si>
    <t>Danh mục dự án</t>
  </si>
  <si>
    <t>Địa điểm xây dựng</t>
  </si>
  <si>
    <t>Thời gian khởi công - hoàn thành</t>
  </si>
  <si>
    <t>Quyết định đầu tư</t>
  </si>
  <si>
    <t xml:space="preserve">Số Quyết định, ngày tháng, năm </t>
  </si>
  <si>
    <t>Tổng mức đầu tư được duyệt</t>
  </si>
  <si>
    <t>Chia theo nguồn vốn</t>
  </si>
  <si>
    <t>Ngoài nước</t>
  </si>
  <si>
    <t>NSTW</t>
  </si>
  <si>
    <t>Vốn khác</t>
  </si>
  <si>
    <t>I.1</t>
  </si>
  <si>
    <t>I.2</t>
  </si>
  <si>
    <t>Nút giao lập thể tại điểm giao cắt giữa đường sắt Hà Nội - Hải Phòng, quốc lộ 5 và đường 390</t>
  </si>
  <si>
    <t>TPHD và huyện Nam Sách, Thanh Hà</t>
  </si>
  <si>
    <t>KC: 2012</t>
  </si>
  <si>
    <t>3317, 06/12/2011; 2553, 01/11/2013; 1280, 18/5/2016</t>
  </si>
  <si>
    <t>UBND huyện Tứ Kỳ</t>
  </si>
  <si>
    <t>Tứ Kỳ</t>
  </si>
  <si>
    <t>Kim Thành</t>
  </si>
  <si>
    <t>Ban Quản lý di tích Côn Sơn - Kiếp Bạc</t>
  </si>
  <si>
    <t>Đường vào Khu di tích Côn Sơn - Kiếp Bạc đoạn từ Quốc lộ 37 vào đền Kiếp Bạc, thị xã Chí Linh</t>
  </si>
  <si>
    <t>Chí Linh</t>
  </si>
  <si>
    <t>729; 30/3/2012</t>
  </si>
  <si>
    <t>I.3</t>
  </si>
  <si>
    <t>II.1</t>
  </si>
  <si>
    <t>II.2</t>
  </si>
  <si>
    <t>II.3</t>
  </si>
  <si>
    <t>UBND cấp xã</t>
  </si>
  <si>
    <t>Đề án Phát triển sản xuất nông nghiệp hàng hóa tập trung, nâng cao giá trị gia tăng và phát triển bền vững giai đoạn 2016-2020</t>
  </si>
  <si>
    <t>III.1</t>
  </si>
  <si>
    <t>III.2</t>
  </si>
  <si>
    <t>IV.1</t>
  </si>
  <si>
    <t>IV.2</t>
  </si>
  <si>
    <t>IV.3</t>
  </si>
  <si>
    <t>Sở Kế hoạch và Đầu tư</t>
  </si>
  <si>
    <t>V.1</t>
  </si>
  <si>
    <t>V.2</t>
  </si>
  <si>
    <t>V.3</t>
  </si>
  <si>
    <t>Trung tâm y tế huyện Tứ Kỳ</t>
  </si>
  <si>
    <t>VI.1</t>
  </si>
  <si>
    <t>VI.2</t>
  </si>
  <si>
    <t>VI.3</t>
  </si>
  <si>
    <t>VII.1</t>
  </si>
  <si>
    <t>VII.2</t>
  </si>
  <si>
    <t>VII.3</t>
  </si>
  <si>
    <t>VIII</t>
  </si>
  <si>
    <t>VIII.1</t>
  </si>
  <si>
    <t>VIII.2</t>
  </si>
  <si>
    <t>VIII.3</t>
  </si>
  <si>
    <t>IX</t>
  </si>
  <si>
    <t>IX.1</t>
  </si>
  <si>
    <t>IX.2</t>
  </si>
  <si>
    <t>IX.3</t>
  </si>
  <si>
    <t>Biểu số 52/CK-NSNN</t>
  </si>
  <si>
    <t>Biểu số 53/CK-NSNN</t>
  </si>
  <si>
    <t>Biểu số 51/CK-NSNN</t>
  </si>
  <si>
    <t>NGÂN SÁCH HUYỆN, XÃ</t>
  </si>
  <si>
    <t>Bội thu NSĐP</t>
  </si>
  <si>
    <t>CHI BỔ SUNG CHO NGÂN SÁCH CẤP DƯỚI</t>
  </si>
  <si>
    <t>Chi hoạt động của cơ quan QLNN, đảng, đoàn thể</t>
  </si>
  <si>
    <t>Chi nông lâm nghiệp, thủy lợi, thủy sản</t>
  </si>
  <si>
    <t>Sở Giao thông vận tải</t>
  </si>
  <si>
    <t>Văn phòng UBND tỉnh</t>
  </si>
  <si>
    <t>Sở Thông tin và Truyền thông</t>
  </si>
  <si>
    <t>Văn phòng Tỉnh ủy</t>
  </si>
  <si>
    <t xml:space="preserve"> Bộ Chỉ huy quân sự tỉnh</t>
  </si>
  <si>
    <t>THỰC HIỆN DỰ ÁN</t>
  </si>
  <si>
    <t>Giao thông - Công nghiệp</t>
  </si>
  <si>
    <t>Thanh Miện</t>
  </si>
  <si>
    <t>TPHD</t>
  </si>
  <si>
    <t>Đường trục Bắc-Nam, tỉnh Hải Dương đoạn tuyến phía Nam, từ nút giao đường ô tô cao tốc Hà Nội Hải Phòng đến cầu Hiệp (giai đoạn 1)</t>
  </si>
  <si>
    <t>Huyện Gia Lộc và Ninh Giang</t>
  </si>
  <si>
    <t>2014-2020</t>
  </si>
  <si>
    <t>1004; 29/3/2017</t>
  </si>
  <si>
    <t>Cẩm Giàng</t>
  </si>
  <si>
    <t>Cải tạo, nâng cấp đường 389B (Km0 - Km12) đoạn từ cầu An Lưu 2 đến đường 389, huyện Kinh Môn</t>
  </si>
  <si>
    <t>Kinh Môn</t>
  </si>
  <si>
    <t>2018-2020</t>
  </si>
  <si>
    <t>3325; 31/10/2017</t>
  </si>
  <si>
    <t>2016-2020</t>
  </si>
  <si>
    <t>Cầu Mây - Đường tỉnh 389</t>
  </si>
  <si>
    <t>Kinh Môn và Kim Thành</t>
  </si>
  <si>
    <t>2017-2019</t>
  </si>
  <si>
    <t>Nam Sách</t>
  </si>
  <si>
    <t>2018-2019</t>
  </si>
  <si>
    <t>Xây dựng tuyến kết nối đường tỉnh 396 (huyện Thanh Miện, tỉnh Hải Dương) với đường huyện 80 (huyện Phù Cừ, tỉnh Hưng Yên)</t>
  </si>
  <si>
    <t>3801; 12/10/2018</t>
  </si>
  <si>
    <t>Xây dựng một số đoạn tuyến thuộc đường gom phía Bắc Quốc lộ 5 đoạn đi qua thành phố Hải Dương (từ K51+035-K54+205)</t>
  </si>
  <si>
    <t>2019-2020</t>
  </si>
  <si>
    <t>957; 27/3/2018</t>
  </si>
  <si>
    <t>Nông nghiệp - Thuỷ lợi</t>
  </si>
  <si>
    <t>Thanh Hà</t>
  </si>
  <si>
    <t>Nâng cấp các tuyến đê tả sông Mía, hữu sông Văn Úc, huyện Thanh Hà</t>
  </si>
  <si>
    <t>2015-2019</t>
  </si>
  <si>
    <t>1969, 05/7/2011; 1723, 09/7/2014</t>
  </si>
  <si>
    <t>Xây dựng trạm bơm Đò Hàn, thành phố Hải Dương</t>
  </si>
  <si>
    <t>Nâng cấp tuyến đê tả sông Kinh Môn (K0+00 đến K3+300), huyện Kinh Môn</t>
  </si>
  <si>
    <t>KC: 2011</t>
  </si>
  <si>
    <t>1161; 04/5/2011</t>
  </si>
  <si>
    <t>Nâng cấp các tuyến đê tả Thái Bình, huyện Thanh Hà</t>
  </si>
  <si>
    <t>Chống sạt lở, tăng cường khả năng chống lũ cho hệ thống đê huyện Kim Thành</t>
  </si>
  <si>
    <t>3496, 5/8/2005; 610, 11/3/2010</t>
  </si>
  <si>
    <t>Tu bổ bờ kênh trục Bắc Hưng Hải; nạo vét kênh dẫn và cải tạo, nâng cấp một số trạm bơm trên địa bàn tỉnh Hải Dương giai đoạn 2016-2020</t>
  </si>
  <si>
    <t>Các huyện và TX Chí Linh</t>
  </si>
  <si>
    <t>836; 31/3/2016</t>
  </si>
  <si>
    <t xml:space="preserve">Tiểu dự án: Sửa chữa và nâng cao an toàn đập tỉnh Hải Dương </t>
  </si>
  <si>
    <t>2018-2022</t>
  </si>
  <si>
    <t>4638/QĐ-BNN-HTQT; 09/11/2015</t>
  </si>
  <si>
    <t>Chống ngập úng và nuôi trồng thủy sản khu vực Hưng Đạo, thị xã Chí Linh</t>
  </si>
  <si>
    <t>4400; 27/10/2016</t>
  </si>
  <si>
    <t>Nâng cấp tuyến đê hữu Kinh Thầy, hữu Lai Vu, thuộc địa bàn huyện Nam Sách và TPHD</t>
  </si>
  <si>
    <t>Nam Sách và TPHD</t>
  </si>
  <si>
    <t>3255; 24/10/2017</t>
  </si>
  <si>
    <t>Xây dựng và cải tạo hệ thống kênh trung thủy nông Cẩm Đông - Phí Xá, huyện Cẩm Giàng</t>
  </si>
  <si>
    <t>3337; 31/10/2017</t>
  </si>
  <si>
    <t>Xây dựng, cải tạo kho chứa thuốc bảo vệ thực vật tại xã Cao An, huyện Cẩm Giàng</t>
  </si>
  <si>
    <t>4009; 31/10/2018</t>
  </si>
  <si>
    <t>Cải tạo 20 ha đất ngoài đê nhằm nâng cao hiệu quả canh tác, góp phần ổn định đời sống nhân dân xã Lai Vu, huyện Kim Thành</t>
  </si>
  <si>
    <t>3323; 31/10/2017</t>
  </si>
  <si>
    <t>Giáo dục và đào tạo</t>
  </si>
  <si>
    <t>Xây dựng Trường Đại học Hải Dương</t>
  </si>
  <si>
    <t>Gia Lộc</t>
  </si>
  <si>
    <t>1972, 02/8/2010; 996, 15/4/2011; 1985, 08/7/2011; 3196, 17/12/2014</t>
  </si>
  <si>
    <t>Xây dựng Nhà làm việc Trường Chính trị tỉnh</t>
  </si>
  <si>
    <t>2016-2018</t>
  </si>
  <si>
    <t>2557; 06/10/2015</t>
  </si>
  <si>
    <t>Ninh Giang</t>
  </si>
  <si>
    <t>Xây dựng nhà lớp học 3 tầng 12 phòng, Trường THPT Chí Linh, thị xã Chí Linh</t>
  </si>
  <si>
    <t>2017-2018</t>
  </si>
  <si>
    <t>2092; 29/7/2016</t>
  </si>
  <si>
    <t>Xây dựng nhà lớp học 3 tầng 12 phòng, Trường THPT Hà Đông, huyện Thanh Hà</t>
  </si>
  <si>
    <t>2700; 05/10/2016</t>
  </si>
  <si>
    <t>Nhà lớp học bộ môn 2 tầng 6 phòng (móng 3 tầng) của Trường THPT Đường An, huyện Bình Giang</t>
  </si>
  <si>
    <t>Bình Giang</t>
  </si>
  <si>
    <t>2538; 19/9/2016</t>
  </si>
  <si>
    <t>Mua phương tiện phòng cháy chữa cháy cho các Trường THPT, Trung tâm Giáo dục thường xuyên và Trung tâm Hướng nghiệp dạy nghề thuộc Sở Giáo dục và Đào tạo tỉnh Hải Dương</t>
  </si>
  <si>
    <t>2017-2020</t>
  </si>
  <si>
    <t>3401; 27/10/2016</t>
  </si>
  <si>
    <t>Nhà lớp học 3 tầng 9 phòng của Trường THPT Hà Bắc, huyện Thanh Hà</t>
  </si>
  <si>
    <t>3068; 28/10/2016</t>
  </si>
  <si>
    <t>Xây dựng nhà lớp học của Trường THPT Kinh Môn</t>
  </si>
  <si>
    <t>3999; 29/10/2018</t>
  </si>
  <si>
    <t>Trường THPT Nhị Chiểu (địa điểm mới - giai đoạn 1)</t>
  </si>
  <si>
    <t>3129; 31/10/2016</t>
  </si>
  <si>
    <t>Nhà lớp học bộ môn 3 tầng 9 phòng Trường TPHT Mạc Đĩnh Chi, huyện Nam Sách</t>
  </si>
  <si>
    <t>2160; 24/7/2017</t>
  </si>
  <si>
    <t>Nhà giảng đường, thực hành của Trường Cao đẳng Hải Dương</t>
  </si>
  <si>
    <t>3170; 17/10/2017</t>
  </si>
  <si>
    <t>Nhà lớp học của Trường THPT Hồng Quang, TPHD</t>
  </si>
  <si>
    <t>3826; 15/10/2018</t>
  </si>
  <si>
    <t>Khoa học công nghệ và điều tra cơ bản</t>
  </si>
  <si>
    <t>Dự án cạnh tranh ngành chăn nuôi và an toàn thực phẩm (LIFSAP) (bao gồm cả khoản vay bổ sung)</t>
  </si>
  <si>
    <t>Tỉnh HD</t>
  </si>
  <si>
    <t>2010-2018</t>
  </si>
  <si>
    <t>2305, 17/8/2009; 1962, 27/5/2015</t>
  </si>
  <si>
    <t>Xây dựng hệ thống trục tích hợp kết nối liên thông các hệ thống thông tin và ứng dụng quản lý, cung cấp dịch vụ công trực tuyến tỉnh Hải Dương</t>
  </si>
  <si>
    <t>3312; 30/10/2017</t>
  </si>
  <si>
    <t>Lập quy hoạch tỉnh thời kỳ 2021-2030</t>
  </si>
  <si>
    <t>Ứng dụng công nghệ thông tin trong hoạt động của các cơ quan Đảng tỉnh Hải Dương, giai đoạn 2016-2020</t>
  </si>
  <si>
    <t>3126a; 31/10/2016</t>
  </si>
  <si>
    <t>Y tế - Xã hội</t>
  </si>
  <si>
    <t>Xây dựng Nhà ở xã hội tại khu dân cư phía Đông Ngô Quyền, TPHD</t>
  </si>
  <si>
    <t>40; 24/10/2014</t>
  </si>
  <si>
    <t xml:space="preserve">Nhà vật lý trị liệu 3 tầng (móng 7 tầng) của Bệnh viện Điều dưỡng và Phục hồi chức năng </t>
  </si>
  <si>
    <t>1193; 10/5/2016</t>
  </si>
  <si>
    <t>2789; 07/10/2016</t>
  </si>
  <si>
    <t>3486; 14/11/2017</t>
  </si>
  <si>
    <t>Nhà khám bệnh và các khoa cận lâm sàng của Bệnh viện Lao và Bệnh phổi Hải Dương</t>
  </si>
  <si>
    <t>3070; 09/10/2017</t>
  </si>
  <si>
    <t>Nhà khoa khám bệnh cận lâm sàng, hồi sức cấp cứu, phòng mổ và khoa nhi của Bệnh viện Đa khoa huyện Tứ Kỳ</t>
  </si>
  <si>
    <t>3069; 28/10/2016</t>
  </si>
  <si>
    <t>Công cộng, văn hóa thông tin và thể dục thể thao</t>
  </si>
  <si>
    <t>Hỗ trợ xây dựng hạ tầng chợ (thực hiện theo QĐ số 14 ngày 31/7/2013 của UBND tỉnh)</t>
  </si>
  <si>
    <t>Hạ tầng du lịch sinh thái sông Hương, huyện Thanh Hà</t>
  </si>
  <si>
    <t>3311; 30/10/2017</t>
  </si>
  <si>
    <t>Xây dựng hạ tầng kỹ thuật khu du lịch và bảo tồn sinh thái Đảo Cò, xã Chi Lăng Nam, huyện Thanh Miện</t>
  </si>
  <si>
    <t>2017-2021</t>
  </si>
  <si>
    <t>3204; 07/11/2016</t>
  </si>
  <si>
    <t>Đường hạ tầng du lịch vào chùa Huyền Thiên, Chí Linh</t>
  </si>
  <si>
    <t>2019-2021</t>
  </si>
  <si>
    <t>3849; 17/10/2018</t>
  </si>
  <si>
    <t>Cấp thoát nước và bảo vệ môi trường</t>
  </si>
  <si>
    <t>Xây dựng hệ thống tiêu thoát nước cho khu dân cư lân cận khu công nghiệp Cẩm Điền-Lương Điền</t>
  </si>
  <si>
    <t>4004; 30/10/2018</t>
  </si>
  <si>
    <t>Quản lý nhà nước</t>
  </si>
  <si>
    <t>Cải tạo, sửa chữa nhà làm việc 5 tầng UBND tỉnh Hải Dương</t>
  </si>
  <si>
    <t>121; 15/01/2018</t>
  </si>
  <si>
    <t>Nhà làm việc 3 tầng của Nhà hát chèo Hải Dương</t>
  </si>
  <si>
    <t>1840; 22/6/2017</t>
  </si>
  <si>
    <t>Trung tâm văn hóa xứ Đông</t>
  </si>
  <si>
    <t>1200; 17/4/2018</t>
  </si>
  <si>
    <t>An ninh - Quốc phòng</t>
  </si>
  <si>
    <t>Sở Chỉ huy cơ bản/Căn cứ chiến đấu 1 tỉnh Hải Dương</t>
  </si>
  <si>
    <t>3106; 31/10/2016</t>
  </si>
  <si>
    <t xml:space="preserve">BỘI CHI NSĐP </t>
  </si>
  <si>
    <t>CÂN ĐỐI NGÂN SÁCH TỈNH HẢI DƯƠNG NĂM 2020</t>
  </si>
  <si>
    <t>CÂN ĐỐI NGUỒN THU, CHI DỰ TOÁN NGÂN SÁCH CẤP TỈNH 
VÀ NGÂN SÁCH HUYỆN, XÃ NĂM 2020</t>
  </si>
  <si>
    <t>DỰ TOÁN THU NGÂN SÁCH NHÀ NƯỚC NĂM 2020</t>
  </si>
  <si>
    <t>DỰ TOÁN CHI NGÂN SÁCH ĐỊA PHƯƠNG, CHI NGÂN SÁCH CẤP TỈNH VÀ CHI NGÂN SÁCH HUYỆN THEO CƠ CẤU CHI NĂM 2020</t>
  </si>
  <si>
    <t>DỰ TOÁN CHI NGÂN SÁCH CẤP TỈNH THEO LĨNH VỰC NĂM 2020</t>
  </si>
  <si>
    <t>DỰ TOÁN CHI NGÂN SÁCH CẤP TỈNH CHO TỪNG CƠ QUAN, TỔ CHỨC NĂM 2020</t>
  </si>
  <si>
    <t>Phân bổ chi tiết sau</t>
  </si>
  <si>
    <t>UBND thành phố Chí Linh</t>
  </si>
  <si>
    <t>Trường THPT Chí Linh, TP Chí Linh</t>
  </si>
  <si>
    <t>Trường THPT Hà Bắc, huyện Thanh Hà</t>
  </si>
  <si>
    <t>Trung tâm Y tế thành phố Chí Linh</t>
  </si>
  <si>
    <t>Trung tâm Y tế huyện Thanh Miện</t>
  </si>
  <si>
    <t>Trung tâm Y tế huyện Tứ Kỳ</t>
  </si>
  <si>
    <t>DỰ TOÁN CHI ĐẦU TƯ PHÁT TRIỂN CỦA NGÂN SÁCH CẤP TỈNH
CHO TỪNG CƠ QUAN, TỔ CHỨC THEO LĨNH VỰC NĂM 2020</t>
  </si>
  <si>
    <t>TÊN SỞ, BAN, NGÀNH</t>
  </si>
  <si>
    <t>TỔNG CỘNG</t>
  </si>
  <si>
    <t>BAN CHỈ HUY PHÒNG CHỐNG THIÊN TAI &amp; TKCN</t>
  </si>
  <si>
    <t>VĂN PHÒNG ĐIỀU PHỐI NÔNG THÔN MỚI</t>
  </si>
  <si>
    <t>TRUNG TÂM HÀNH CHÍNH CÔNG</t>
  </si>
  <si>
    <t>1</t>
  </si>
  <si>
    <t>2</t>
  </si>
  <si>
    <t>3</t>
  </si>
  <si>
    <t>4</t>
  </si>
  <si>
    <t>5</t>
  </si>
  <si>
    <t>6</t>
  </si>
  <si>
    <t>7</t>
  </si>
  <si>
    <t>8</t>
  </si>
  <si>
    <t>9</t>
  </si>
  <si>
    <t>10</t>
  </si>
  <si>
    <t>11</t>
  </si>
  <si>
    <t>12</t>
  </si>
  <si>
    <t>13</t>
  </si>
  <si>
    <t>14</t>
  </si>
  <si>
    <t>CHI NHÁNH NHCSXH TỈNH HẢI DƯƠNG</t>
  </si>
  <si>
    <t>DỰ TOÁN CHI THƯỜNG XUYÊN CỦA NGÂN SÁCH CẤP TỈNH
CHO  TỪNG CƠ QUAN, TỔ CHỨC THEO LĨNH VỰC NĂM 2020</t>
  </si>
  <si>
    <t>GIỮA NGÂN SÁCH CÁC CẤP CHÍNH QUYỀN ĐỊA PHƯƠNG NĂM 2020</t>
  </si>
  <si>
    <t>Hải Dương</t>
  </si>
  <si>
    <t>DỰ TOÁN THU, SỐ BỔ SUNG VÀ DỰ TOÁN CHI CÂN ĐỐI NGÂN SÁCH TỪNG HUYỆN NĂM 2020</t>
  </si>
  <si>
    <t>DỰ TOÁN CHI BỔ SUNG CÓ MỤC TIÊU TỪ NGÂN SÁCH CẤP TỈNH
CHO NGÂN SÁCH TỪNG HUYỆN NĂM 2020</t>
  </si>
  <si>
    <t>DỰ TOÁN CHI CHƯƠNG TRÌNH MỤC TIÊU QUỐC GIA
NGÂN SÁCH CẤP TỈNH VÀ NGÂN SÁCH HUYỆN NĂM 2020</t>
  </si>
  <si>
    <t>Giá trị khối lượng thực hiện từ khởi công đến 31/12/2019</t>
  </si>
  <si>
    <t>Lũy kế vốn đã bố trí đến 31/12/2019</t>
  </si>
  <si>
    <t>Dự kiến kế hoạch vốn năm 2020</t>
  </si>
  <si>
    <t>TRẢ NỢ VỐN VAY</t>
  </si>
  <si>
    <t xml:space="preserve">CHUẨN BỊ ĐẦU TƯ </t>
  </si>
  <si>
    <t>Dự án hoàn thành, bàn giao và đưa vào sử dụng từ năm 2019 trở về trước</t>
  </si>
  <si>
    <t xml:space="preserve">Dự án chuyển tiếp </t>
  </si>
  <si>
    <t>1088; 3/4/2019</t>
  </si>
  <si>
    <t>Xây dựng đoạn tuyến đường từ cầu Triều đến đường tỉnh 389</t>
  </si>
  <si>
    <t xml:space="preserve">3811; 30/10/2019 </t>
  </si>
  <si>
    <t>Xây dựng tuyến đường kết nối Quốc lộ 38 với đường huyện 31, tỉnh Hưng Yên (đoạn thuộc huyện Cẩm Giàng, tỉnh Hải Dương)</t>
  </si>
  <si>
    <t xml:space="preserve">3810; 30/10/2019 </t>
  </si>
  <si>
    <t>Xây dựng tuyến đường kết nối đường tỉnh 398B (tỉnh Hải Dương) với đường tỉnh 345 (tỉnh Quảng Ninh), thị xã Chí Linh, tỉnh Hải Dương</t>
  </si>
  <si>
    <t>2239; 03/7/2019</t>
  </si>
  <si>
    <t>Đường Tây Nguyên kéo dài và đoạn tuyến thuộc đường trục chính thị trấn Tứ Kỳ, huyện Tứ Kỳ (giai đoạn 1)</t>
  </si>
  <si>
    <t>3986, 29/10/2018; 3966, 12/11/2019</t>
  </si>
  <si>
    <t>Dự án khởi công mới năm 2020</t>
  </si>
  <si>
    <t>Sở Giao thông vân tải</t>
  </si>
  <si>
    <t>Ban chỉ huy phòng chống thiên tai &amp; TKCN</t>
  </si>
  <si>
    <t>Văn phòng điều phối nông thôn mới</t>
  </si>
  <si>
    <t>Sở Tài nguyên môi trường</t>
  </si>
  <si>
    <t>Sở Xây dựng</t>
  </si>
  <si>
    <t>Sở Công thương</t>
  </si>
  <si>
    <t>Sở Tư pháp</t>
  </si>
  <si>
    <t>Sở Thông tin truyền thông</t>
  </si>
  <si>
    <t>Sở Giáo dục đào tạo</t>
  </si>
  <si>
    <t>Trường cao đẳng Hải Dương</t>
  </si>
  <si>
    <t>Trường đại học Hải Dương</t>
  </si>
  <si>
    <t>Trường cao đẳng dạy nghề</t>
  </si>
  <si>
    <t>Sở tài chính</t>
  </si>
  <si>
    <t>Sở Y tế</t>
  </si>
  <si>
    <t>Trường Cao đẳng y tế</t>
  </si>
  <si>
    <t>Đài phát thanh truyền hình tỉnh</t>
  </si>
  <si>
    <t>Sở Văn hoá thể thao và du lịch</t>
  </si>
  <si>
    <t>Sở Lao động thương binh và xã hội</t>
  </si>
  <si>
    <t>Sở Khoa học và công nghệ</t>
  </si>
  <si>
    <t>Văn phòng HĐND tỉnh</t>
  </si>
  <si>
    <t>Thanh tra tỉnh</t>
  </si>
  <si>
    <t>Sở Nội vụ</t>
  </si>
  <si>
    <t>Liên minh HTX tỉnh Hải Dương</t>
  </si>
  <si>
    <t>BQL các Khu công nghiệp</t>
  </si>
  <si>
    <t>Đoàn thanh niên CSHCM</t>
  </si>
  <si>
    <t>Hội Nông dân</t>
  </si>
  <si>
    <t>Tỉnh hội Phụ nữ</t>
  </si>
  <si>
    <t>Ủy bản MTTQ tỉnh</t>
  </si>
  <si>
    <t>Hội Cựu chiến binh</t>
  </si>
  <si>
    <t>Hội Đông y</t>
  </si>
  <si>
    <t>Ban đại diện Hội người cao tuổi</t>
  </si>
  <si>
    <t>Hội Nhà báo</t>
  </si>
  <si>
    <t>Hội Chữ thập đỏ</t>
  </si>
  <si>
    <t>Hội Khuyến học</t>
  </si>
  <si>
    <t>Hội Văn học nghệ thuật</t>
  </si>
  <si>
    <t>Liên hiệp các Hội KHKT</t>
  </si>
  <si>
    <t>Trung tâm hợp tác hữu nghị</t>
  </si>
  <si>
    <t>Liên hiệp các tổ chức hữu nghị</t>
  </si>
  <si>
    <t>Hội Cựu thanh niên xung phong</t>
  </si>
  <si>
    <t>Hội Luật gia</t>
  </si>
  <si>
    <t>Hội Bảo trợ người tàn tậtt và TEMC</t>
  </si>
  <si>
    <t>Hội nạn nhân chất độc da cam-dioxin</t>
  </si>
  <si>
    <t>Hội Người mù</t>
  </si>
  <si>
    <t>VP đoàn ĐBQH</t>
  </si>
  <si>
    <t>Chi nhánh NHCS tỉnh Hải Dương</t>
  </si>
  <si>
    <t>BHXH tỉnh</t>
  </si>
  <si>
    <t>(Kèm theo Công văn số: 42/STC-KHNS ngày 06/01/2020 của Sở Tài chính Hải Dương)</t>
  </si>
  <si>
    <t>Biểu số 58/CK-NSNN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</si>
</sst>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 ###\ ###\ ###"/>
  </numFmts>
  <fonts count="61">
    <font>
      <sz val="11"/>
      <color indexed="8"/>
      <name val="Calibri"/>
      <family val="2"/>
    </font>
    <font>
      <i/>
      <sz val="10"/>
      <color indexed="8"/>
      <name val="Arial"/>
      <family val="2"/>
    </font>
    <font>
      <b/>
      <sz val="12"/>
      <name val="Times New Roman"/>
      <family val="1"/>
    </font>
    <font>
      <b/>
      <sz val="12"/>
      <color indexed="8"/>
      <name val="Times New Roman"/>
      <family val="1"/>
    </font>
    <font>
      <i/>
      <sz val="10"/>
      <color indexed="8"/>
      <name val="Times New Roman"/>
      <family val="1"/>
    </font>
    <font>
      <b/>
      <sz val="13"/>
      <color indexed="8"/>
      <name val="Times New Roman"/>
      <family val="1"/>
    </font>
    <font>
      <sz val="13"/>
      <color indexed="8"/>
      <name val="Times New Roman"/>
      <family val="1"/>
    </font>
    <font>
      <i/>
      <sz val="13"/>
      <color indexed="8"/>
      <name val="Times New Roman"/>
      <family val="1"/>
    </font>
    <font>
      <sz val="10"/>
      <name val="Arial"/>
      <family val="2"/>
    </font>
    <font>
      <sz val="12"/>
      <name val=".VnTime"/>
      <family val="2"/>
    </font>
    <font>
      <sz val="10"/>
      <name val="Times New Roman"/>
      <family val="1"/>
    </font>
    <font>
      <sz val="13"/>
      <name val="Times New Roman"/>
      <family val="1"/>
    </font>
    <font>
      <b/>
      <sz val="14"/>
      <name val="Times New Roman"/>
      <family val="1"/>
    </font>
    <font>
      <sz val="12"/>
      <name val="Times New Roman"/>
      <family val="1"/>
    </font>
    <font>
      <i/>
      <sz val="14"/>
      <name val="Times New Roman"/>
      <family val="1"/>
    </font>
    <font>
      <sz val="14"/>
      <name val="Times New Roman"/>
      <family val="1"/>
    </font>
    <font>
      <i/>
      <sz val="13"/>
      <name val="Times New Roman"/>
      <family val="1"/>
    </font>
    <font>
      <b/>
      <sz val="13"/>
      <name val="Times New Roman"/>
      <family val="1"/>
    </font>
    <font>
      <i/>
      <sz val="14"/>
      <color indexed="9"/>
      <name val="Times New Roman"/>
      <family val="1"/>
    </font>
    <font>
      <sz val="12"/>
      <color indexed="9"/>
      <name val="Times New Roman"/>
      <family val="1"/>
    </font>
    <font>
      <sz val="14"/>
      <color indexed="9"/>
      <name val="Times New Roman"/>
      <family val="1"/>
    </font>
    <font>
      <i/>
      <sz val="12"/>
      <color indexed="9"/>
      <name val="Times New Roman"/>
      <family val="1"/>
    </font>
    <font>
      <i/>
      <sz val="12"/>
      <name val="Times New Roman"/>
      <family val="1"/>
    </font>
    <font>
      <b/>
      <sz val="14"/>
      <color indexed="8"/>
      <name val="Times New Roman"/>
      <family val="1"/>
    </font>
    <font>
      <sz val="12"/>
      <color indexed="8"/>
      <name val="Times New Roman"/>
      <family val="1"/>
    </font>
    <font>
      <i/>
      <sz val="12"/>
      <color indexed="8"/>
      <name val="Times New Roman"/>
      <family val="1"/>
    </font>
    <font>
      <sz val="9"/>
      <color indexed="8"/>
      <name val="Times New Roman"/>
      <family val="1"/>
    </font>
    <font>
      <sz val="9"/>
      <name val="Times New Roman"/>
      <family val="1"/>
    </font>
    <font>
      <i/>
      <sz val="9"/>
      <color indexed="8"/>
      <name val="Times New Roman"/>
      <family val="1"/>
    </font>
    <font>
      <b/>
      <sz val="9"/>
      <name val="Times New Roman"/>
      <family val="1"/>
    </font>
    <font>
      <b/>
      <sz val="10"/>
      <name val="Arial"/>
      <family val="0"/>
    </font>
    <font>
      <sz val="11"/>
      <name val="Times New Roman"/>
      <family val="1"/>
    </font>
    <font>
      <b/>
      <sz val="11"/>
      <name val="Times New Roman"/>
      <family val="1"/>
    </font>
    <font>
      <sz val="8"/>
      <name val="Times New Roman"/>
      <family val="1"/>
    </font>
    <font>
      <b/>
      <sz val="10"/>
      <name val="Times New Roman"/>
      <family val="1"/>
    </font>
    <font>
      <u val="single"/>
      <sz val="13"/>
      <name val="Times New Roman"/>
      <family val="1"/>
    </font>
    <font>
      <sz val="8"/>
      <name val="Calibri"/>
      <family val="2"/>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b/>
      <sz val="10"/>
      <color indexed="8"/>
      <name val="Times New Roman"/>
      <family val="1"/>
    </font>
    <font>
      <sz val="10"/>
      <color indexed="8"/>
      <name val="Times New Roman"/>
      <family val="1"/>
    </font>
    <font>
      <i/>
      <sz val="14"/>
      <color indexed="8"/>
      <name val="Times New Roman"/>
      <family val="1"/>
    </font>
    <font>
      <sz val="14"/>
      <color indexed="8"/>
      <name val="Times New Roman"/>
      <family val="1"/>
    </font>
    <font>
      <b/>
      <sz val="10"/>
      <color indexed="10"/>
      <name val="Times New Roman"/>
      <family val="1"/>
    </font>
    <font>
      <b/>
      <sz val="9"/>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thin"/>
    </border>
    <border>
      <left style="thin">
        <color indexed="8"/>
      </left>
      <right style="thin">
        <color indexed="8"/>
      </right>
      <top style="thin">
        <color indexed="8"/>
      </top>
      <bottom style="hair">
        <color indexed="8"/>
      </bottom>
    </border>
    <border>
      <left style="thin"/>
      <right style="thin"/>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color indexed="8"/>
      </left>
      <right style="thin">
        <color indexed="8"/>
      </right>
      <top style="hair">
        <color indexed="8"/>
      </top>
      <bottom>
        <color indexed="63"/>
      </bottom>
    </border>
    <border>
      <left>
        <color indexed="63"/>
      </left>
      <right>
        <color indexed="63"/>
      </right>
      <top>
        <color indexed="63"/>
      </top>
      <bottom style="thin">
        <color indexed="8"/>
      </botto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9" fillId="0" borderId="0">
      <alignment/>
      <protection/>
    </xf>
    <xf numFmtId="0" fontId="40" fillId="20" borderId="1" applyNumberFormat="0" applyAlignment="0" applyProtection="0"/>
    <xf numFmtId="0" fontId="41" fillId="21" borderId="2" applyNumberFormat="0" applyAlignment="0" applyProtection="0"/>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8" fillId="0" borderId="0">
      <alignment/>
      <protection/>
    </xf>
    <xf numFmtId="0" fontId="0" fillId="0" borderId="0">
      <alignment/>
      <protection/>
    </xf>
    <xf numFmtId="0" fontId="9" fillId="0" borderId="0">
      <alignment/>
      <protection/>
    </xf>
    <xf numFmtId="0" fontId="9"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9">
    <xf numFmtId="0" fontId="0" fillId="0" borderId="0" xfId="0" applyAlignment="1">
      <alignment/>
    </xf>
    <xf numFmtId="0" fontId="1" fillId="0" borderId="0" xfId="0" applyFont="1" applyAlignment="1">
      <alignment vertical="center"/>
    </xf>
    <xf numFmtId="0" fontId="6" fillId="0" borderId="0" xfId="0" applyFont="1" applyAlignment="1">
      <alignment/>
    </xf>
    <xf numFmtId="0" fontId="5" fillId="0" borderId="0" xfId="0" applyFont="1" applyAlignment="1">
      <alignment/>
    </xf>
    <xf numFmtId="3" fontId="5" fillId="0" borderId="0" xfId="0" applyNumberFormat="1" applyFont="1" applyAlignment="1">
      <alignment/>
    </xf>
    <xf numFmtId="0" fontId="11" fillId="0" borderId="0" xfId="61" applyFont="1">
      <alignment/>
      <protection/>
    </xf>
    <xf numFmtId="3" fontId="11" fillId="0" borderId="0" xfId="61" applyNumberFormat="1" applyFont="1">
      <alignment/>
      <protection/>
    </xf>
    <xf numFmtId="0" fontId="5" fillId="0" borderId="0" xfId="61" applyFont="1">
      <alignment/>
      <protection/>
    </xf>
    <xf numFmtId="0" fontId="7" fillId="0" borderId="0" xfId="61" applyFont="1" applyAlignment="1">
      <alignment vertical="center"/>
      <protection/>
    </xf>
    <xf numFmtId="0" fontId="12" fillId="0" borderId="0" xfId="65" applyFont="1" applyFill="1" applyAlignment="1">
      <alignment horizontal="center"/>
      <protection/>
    </xf>
    <xf numFmtId="0" fontId="12" fillId="0" borderId="0" xfId="65" applyFont="1" applyFill="1" applyAlignment="1">
      <alignment horizontal="left"/>
      <protection/>
    </xf>
    <xf numFmtId="0" fontId="13" fillId="0" borderId="0" xfId="65" applyFont="1" applyFill="1">
      <alignment/>
      <protection/>
    </xf>
    <xf numFmtId="0" fontId="7" fillId="0" borderId="0" xfId="65" applyFont="1" applyAlignment="1">
      <alignment horizontal="center" vertical="center"/>
      <protection/>
    </xf>
    <xf numFmtId="0" fontId="14" fillId="0" borderId="0" xfId="65" applyFont="1" applyFill="1" applyAlignment="1">
      <alignment horizontal="center"/>
      <protection/>
    </xf>
    <xf numFmtId="0" fontId="14" fillId="0" borderId="0" xfId="65" applyFont="1" applyFill="1" applyAlignment="1">
      <alignment horizontal="left"/>
      <protection/>
    </xf>
    <xf numFmtId="0" fontId="17" fillId="0" borderId="10" xfId="65" applyFont="1" applyFill="1" applyBorder="1" applyAlignment="1">
      <alignment horizontal="center" vertical="center"/>
      <protection/>
    </xf>
    <xf numFmtId="0" fontId="11" fillId="0" borderId="0" xfId="65" applyFont="1" applyFill="1">
      <alignment/>
      <protection/>
    </xf>
    <xf numFmtId="0" fontId="17" fillId="0" borderId="11" xfId="65" applyFont="1" applyFill="1" applyBorder="1" applyAlignment="1">
      <alignment horizontal="center" vertical="center"/>
      <protection/>
    </xf>
    <xf numFmtId="0" fontId="17" fillId="0" borderId="12" xfId="65" applyFont="1" applyFill="1" applyBorder="1" applyAlignment="1">
      <alignment horizontal="center" vertical="center" wrapText="1"/>
      <protection/>
    </xf>
    <xf numFmtId="0" fontId="17" fillId="0" borderId="12" xfId="65" applyFont="1" applyFill="1" applyBorder="1" applyAlignment="1">
      <alignment horizontal="left" vertical="center" wrapText="1"/>
      <protection/>
    </xf>
    <xf numFmtId="3" fontId="17" fillId="0" borderId="12" xfId="65" applyNumberFormat="1" applyFont="1" applyFill="1" applyBorder="1" applyAlignment="1">
      <alignment vertical="center" wrapText="1"/>
      <protection/>
    </xf>
    <xf numFmtId="0" fontId="17" fillId="0" borderId="0" xfId="65" applyFont="1" applyFill="1">
      <alignment/>
      <protection/>
    </xf>
    <xf numFmtId="0" fontId="17" fillId="0" borderId="13" xfId="65" applyFont="1" applyFill="1" applyBorder="1" applyAlignment="1">
      <alignment horizontal="center" vertical="center" wrapText="1"/>
      <protection/>
    </xf>
    <xf numFmtId="0" fontId="17" fillId="0" borderId="13" xfId="65" applyFont="1" applyFill="1" applyBorder="1" applyAlignment="1">
      <alignment horizontal="left" vertical="center" wrapText="1"/>
      <protection/>
    </xf>
    <xf numFmtId="3" fontId="17" fillId="0" borderId="13" xfId="65" applyNumberFormat="1" applyFont="1" applyFill="1" applyBorder="1" applyAlignment="1">
      <alignment vertical="center" wrapText="1"/>
      <protection/>
    </xf>
    <xf numFmtId="0" fontId="11" fillId="0" borderId="13" xfId="65" applyFont="1" applyFill="1" applyBorder="1" applyAlignment="1">
      <alignment horizontal="center" vertical="center" wrapText="1"/>
      <protection/>
    </xf>
    <xf numFmtId="0" fontId="11" fillId="0" borderId="13" xfId="65" applyFont="1" applyFill="1" applyBorder="1" applyAlignment="1">
      <alignment horizontal="left" vertical="center" wrapText="1"/>
      <protection/>
    </xf>
    <xf numFmtId="3" fontId="11" fillId="0" borderId="13" xfId="65" applyNumberFormat="1" applyFont="1" applyFill="1" applyBorder="1" applyAlignment="1">
      <alignment vertical="center" wrapText="1"/>
      <protection/>
    </xf>
    <xf numFmtId="0" fontId="7" fillId="0" borderId="13" xfId="65" applyFont="1" applyFill="1" applyBorder="1" applyAlignment="1">
      <alignment horizontal="center" vertical="center" wrapText="1"/>
      <protection/>
    </xf>
    <xf numFmtId="49" fontId="7" fillId="0" borderId="13" xfId="65" applyNumberFormat="1" applyFont="1" applyFill="1" applyBorder="1" applyAlignment="1">
      <alignment horizontal="left" vertical="center" wrapText="1"/>
      <protection/>
    </xf>
    <xf numFmtId="3" fontId="16" fillId="0" borderId="13" xfId="65" applyNumberFormat="1" applyFont="1" applyFill="1" applyBorder="1" applyAlignment="1">
      <alignment vertical="center" wrapText="1"/>
      <protection/>
    </xf>
    <xf numFmtId="0" fontId="16" fillId="0" borderId="0" xfId="65" applyFont="1" applyFill="1" applyAlignment="1">
      <alignment vertical="center" wrapText="1"/>
      <protection/>
    </xf>
    <xf numFmtId="0" fontId="16" fillId="0" borderId="0" xfId="65" applyFont="1" applyFill="1" applyBorder="1" applyAlignment="1">
      <alignment vertical="center" wrapText="1"/>
      <protection/>
    </xf>
    <xf numFmtId="0" fontId="16" fillId="0" borderId="13" xfId="65" applyFont="1" applyFill="1" applyBorder="1" applyAlignment="1">
      <alignment horizontal="center" vertical="center" wrapText="1"/>
      <protection/>
    </xf>
    <xf numFmtId="0" fontId="16" fillId="0" borderId="13" xfId="65" applyFont="1" applyFill="1" applyBorder="1" applyAlignment="1">
      <alignment horizontal="left" vertical="center" wrapText="1"/>
      <protection/>
    </xf>
    <xf numFmtId="0" fontId="16" fillId="0" borderId="0" xfId="65" applyFont="1" applyFill="1">
      <alignment/>
      <protection/>
    </xf>
    <xf numFmtId="0" fontId="11" fillId="0" borderId="14" xfId="65" applyFont="1" applyFill="1" applyBorder="1" applyAlignment="1">
      <alignment horizontal="center"/>
      <protection/>
    </xf>
    <xf numFmtId="0" fontId="11" fillId="0" borderId="14" xfId="65" applyFont="1" applyFill="1" applyBorder="1" applyAlignment="1">
      <alignment horizontal="left" wrapText="1"/>
      <protection/>
    </xf>
    <xf numFmtId="0" fontId="11" fillId="0" borderId="14" xfId="65" applyFont="1" applyFill="1" applyBorder="1">
      <alignment/>
      <protection/>
    </xf>
    <xf numFmtId="0" fontId="19" fillId="0" borderId="0" xfId="65" applyFont="1" applyFill="1">
      <alignment/>
      <protection/>
    </xf>
    <xf numFmtId="0" fontId="20" fillId="0" borderId="0" xfId="65" applyFont="1" applyFill="1" applyAlignment="1">
      <alignment horizontal="center"/>
      <protection/>
    </xf>
    <xf numFmtId="0" fontId="21" fillId="0" borderId="0" xfId="65" applyFont="1" applyFill="1" applyAlignment="1" quotePrefix="1">
      <alignment horizontal="left"/>
      <protection/>
    </xf>
    <xf numFmtId="0" fontId="20" fillId="0" borderId="0" xfId="65" applyFont="1" applyFill="1" applyAlignment="1">
      <alignment horizontal="center" wrapText="1"/>
      <protection/>
    </xf>
    <xf numFmtId="0" fontId="19" fillId="0" borderId="0" xfId="65" applyFont="1" applyFill="1" applyAlignment="1">
      <alignment wrapText="1"/>
      <protection/>
    </xf>
    <xf numFmtId="0" fontId="21" fillId="0" borderId="0" xfId="65" applyFont="1" applyFill="1" applyBorder="1" applyAlignment="1" quotePrefix="1">
      <alignment horizontal="left"/>
      <protection/>
    </xf>
    <xf numFmtId="0" fontId="18" fillId="0" borderId="0" xfId="65" applyFont="1" applyFill="1" applyAlignment="1">
      <alignment horizontal="center"/>
      <protection/>
    </xf>
    <xf numFmtId="0" fontId="20" fillId="0" borderId="0" xfId="63" applyFont="1" applyFill="1" applyAlignment="1">
      <alignment horizontal="center"/>
      <protection/>
    </xf>
    <xf numFmtId="0" fontId="15" fillId="0" borderId="0" xfId="63" applyFont="1" applyFill="1" applyAlignment="1">
      <alignment horizontal="center"/>
      <protection/>
    </xf>
    <xf numFmtId="0" fontId="22" fillId="0" borderId="0" xfId="65" applyFont="1" applyFill="1" applyAlignment="1" quotePrefix="1">
      <alignment horizontal="left"/>
      <protection/>
    </xf>
    <xf numFmtId="0" fontId="13" fillId="0" borderId="0" xfId="65" applyFont="1" applyFill="1" applyAlignment="1">
      <alignment horizontal="center"/>
      <protection/>
    </xf>
    <xf numFmtId="0" fontId="13" fillId="0" borderId="0" xfId="65" applyFont="1" applyFill="1" applyAlignment="1">
      <alignment horizontal="left"/>
      <protection/>
    </xf>
    <xf numFmtId="0" fontId="11" fillId="0" borderId="0" xfId="65" applyFont="1" applyAlignment="1">
      <alignment horizontal="center"/>
      <protection/>
    </xf>
    <xf numFmtId="0" fontId="11" fillId="0" borderId="0" xfId="65" applyFont="1">
      <alignment/>
      <protection/>
    </xf>
    <xf numFmtId="0" fontId="7" fillId="0" borderId="0" xfId="65" applyFont="1" applyAlignment="1">
      <alignment vertical="center"/>
      <protection/>
    </xf>
    <xf numFmtId="0" fontId="3" fillId="0" borderId="15" xfId="65" applyFont="1" applyBorder="1" applyAlignment="1">
      <alignment horizontal="center" vertical="center" wrapText="1"/>
      <protection/>
    </xf>
    <xf numFmtId="0" fontId="13" fillId="0" borderId="0" xfId="65" applyFont="1">
      <alignment/>
      <protection/>
    </xf>
    <xf numFmtId="0" fontId="24" fillId="0" borderId="15" xfId="65" applyFont="1" applyBorder="1" applyAlignment="1">
      <alignment horizontal="center" vertical="center" wrapText="1"/>
      <protection/>
    </xf>
    <xf numFmtId="0" fontId="3" fillId="0" borderId="16" xfId="65" applyFont="1" applyBorder="1" applyAlignment="1">
      <alignment horizontal="center" vertical="center" wrapText="1"/>
      <protection/>
    </xf>
    <xf numFmtId="0" fontId="3" fillId="0" borderId="16" xfId="65" applyFont="1" applyBorder="1" applyAlignment="1">
      <alignment vertical="center" wrapText="1"/>
      <protection/>
    </xf>
    <xf numFmtId="3" fontId="3" fillId="0" borderId="16" xfId="48" applyNumberFormat="1" applyFont="1" applyBorder="1" applyAlignment="1">
      <alignment horizontal="right" vertical="center" wrapText="1"/>
    </xf>
    <xf numFmtId="3" fontId="3" fillId="0" borderId="0" xfId="65" applyNumberFormat="1" applyFont="1">
      <alignment/>
      <protection/>
    </xf>
    <xf numFmtId="0" fontId="3" fillId="0" borderId="0" xfId="65" applyFont="1">
      <alignment/>
      <protection/>
    </xf>
    <xf numFmtId="0" fontId="3" fillId="0" borderId="13" xfId="65" applyFont="1" applyBorder="1" applyAlignment="1">
      <alignment horizontal="center" vertical="center" wrapText="1"/>
      <protection/>
    </xf>
    <xf numFmtId="0" fontId="3" fillId="0" borderId="13" xfId="65" applyFont="1" applyBorder="1" applyAlignment="1">
      <alignment vertical="center" wrapText="1"/>
      <protection/>
    </xf>
    <xf numFmtId="3" fontId="3" fillId="0" borderId="13" xfId="48" applyNumberFormat="1" applyFont="1" applyBorder="1" applyAlignment="1">
      <alignment horizontal="right" vertical="center" wrapText="1"/>
    </xf>
    <xf numFmtId="0" fontId="24" fillId="0" borderId="13" xfId="65" applyFont="1" applyBorder="1" applyAlignment="1">
      <alignment horizontal="center" vertical="center" wrapText="1"/>
      <protection/>
    </xf>
    <xf numFmtId="0" fontId="24" fillId="0" borderId="13" xfId="65" applyFont="1" applyBorder="1" applyAlignment="1">
      <alignment vertical="center" wrapText="1"/>
      <protection/>
    </xf>
    <xf numFmtId="3" fontId="24" fillId="0" borderId="13" xfId="48" applyNumberFormat="1" applyFont="1" applyBorder="1" applyAlignment="1">
      <alignment horizontal="right" vertical="center" wrapText="1"/>
    </xf>
    <xf numFmtId="0" fontId="25" fillId="0" borderId="13" xfId="65" applyFont="1" applyBorder="1" applyAlignment="1">
      <alignment vertical="center" wrapText="1"/>
      <protection/>
    </xf>
    <xf numFmtId="3" fontId="13" fillId="0" borderId="13" xfId="48" applyNumberFormat="1" applyFont="1" applyBorder="1" applyAlignment="1">
      <alignment horizontal="right"/>
    </xf>
    <xf numFmtId="0" fontId="3" fillId="0" borderId="14" xfId="65" applyFont="1" applyBorder="1" applyAlignment="1">
      <alignment horizontal="center" vertical="center" wrapText="1"/>
      <protection/>
    </xf>
    <xf numFmtId="0" fontId="3" fillId="0" borderId="14" xfId="65" applyFont="1" applyBorder="1" applyAlignment="1">
      <alignment vertical="center" wrapText="1"/>
      <protection/>
    </xf>
    <xf numFmtId="3" fontId="3" fillId="0" borderId="14" xfId="48" applyNumberFormat="1" applyFont="1" applyBorder="1" applyAlignment="1">
      <alignment horizontal="right" vertical="center" wrapText="1"/>
    </xf>
    <xf numFmtId="0" fontId="7" fillId="0" borderId="0" xfId="65" applyFont="1" applyAlignment="1">
      <alignment horizontal="right" vertical="center"/>
      <protection/>
    </xf>
    <xf numFmtId="0" fontId="5" fillId="0" borderId="15"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16" xfId="65" applyFont="1" applyBorder="1" applyAlignment="1">
      <alignment vertical="center" wrapText="1"/>
      <protection/>
    </xf>
    <xf numFmtId="3" fontId="5" fillId="0" borderId="16" xfId="65" applyNumberFormat="1" applyFont="1" applyBorder="1" applyAlignment="1">
      <alignment horizontal="right" vertical="center" wrapText="1"/>
      <protection/>
    </xf>
    <xf numFmtId="0" fontId="5" fillId="0" borderId="0" xfId="65" applyFont="1">
      <alignment/>
      <protection/>
    </xf>
    <xf numFmtId="0" fontId="5" fillId="0" borderId="13" xfId="65" applyFont="1" applyBorder="1" applyAlignment="1">
      <alignment horizontal="center" vertical="center" wrapText="1"/>
      <protection/>
    </xf>
    <xf numFmtId="0" fontId="5" fillId="0" borderId="13" xfId="65" applyFont="1" applyBorder="1" applyAlignment="1">
      <alignment vertical="center" wrapText="1"/>
      <protection/>
    </xf>
    <xf numFmtId="3" fontId="5" fillId="0" borderId="13" xfId="65" applyNumberFormat="1" applyFont="1" applyBorder="1" applyAlignment="1">
      <alignment horizontal="right" vertical="center" wrapText="1"/>
      <protection/>
    </xf>
    <xf numFmtId="0" fontId="6" fillId="0" borderId="13" xfId="65" applyFont="1" applyBorder="1" applyAlignment="1">
      <alignment horizontal="center" vertical="center" wrapText="1"/>
      <protection/>
    </xf>
    <xf numFmtId="0" fontId="6" fillId="0" borderId="13" xfId="65" applyFont="1" applyBorder="1" applyAlignment="1">
      <alignment vertical="center" wrapText="1"/>
      <protection/>
    </xf>
    <xf numFmtId="3" fontId="6" fillId="0" borderId="13" xfId="65" applyNumberFormat="1" applyFont="1" applyBorder="1" applyAlignment="1">
      <alignment horizontal="right" vertical="center" wrapText="1"/>
      <protection/>
    </xf>
    <xf numFmtId="3" fontId="11" fillId="0" borderId="0" xfId="65" applyNumberFormat="1" applyFont="1">
      <alignment/>
      <protection/>
    </xf>
    <xf numFmtId="0" fontId="5" fillId="0" borderId="14" xfId="65" applyFont="1" applyBorder="1" applyAlignment="1">
      <alignment horizontal="center" vertical="center" wrapText="1"/>
      <protection/>
    </xf>
    <xf numFmtId="0" fontId="5" fillId="0" borderId="14" xfId="65" applyFont="1" applyBorder="1" applyAlignment="1">
      <alignment vertical="center" wrapText="1"/>
      <protection/>
    </xf>
    <xf numFmtId="3" fontId="5" fillId="0" borderId="14" xfId="65" applyNumberFormat="1" applyFont="1" applyBorder="1" applyAlignment="1">
      <alignment horizontal="right" vertical="center" wrapText="1"/>
      <protection/>
    </xf>
    <xf numFmtId="3" fontId="5" fillId="0" borderId="0" xfId="65" applyNumberFormat="1" applyFont="1">
      <alignment/>
      <protection/>
    </xf>
    <xf numFmtId="0" fontId="13" fillId="0" borderId="0" xfId="61" applyFont="1">
      <alignment/>
      <protection/>
    </xf>
    <xf numFmtId="0" fontId="15" fillId="0" borderId="0" xfId="61" applyFont="1">
      <alignment/>
      <protection/>
    </xf>
    <xf numFmtId="0" fontId="13" fillId="0" borderId="15" xfId="61" applyFont="1" applyBorder="1" applyAlignment="1">
      <alignment horizontal="center"/>
      <protection/>
    </xf>
    <xf numFmtId="0" fontId="15" fillId="0" borderId="0" xfId="64" applyFont="1">
      <alignment/>
      <protection/>
    </xf>
    <xf numFmtId="0" fontId="7" fillId="0" borderId="0" xfId="61" applyFont="1" applyAlignment="1">
      <alignment horizontal="center" vertical="center"/>
      <protection/>
    </xf>
    <xf numFmtId="0" fontId="22" fillId="0" borderId="0" xfId="64" applyFont="1">
      <alignment/>
      <protection/>
    </xf>
    <xf numFmtId="0" fontId="33" fillId="0" borderId="0" xfId="64" applyFont="1">
      <alignment/>
      <protection/>
    </xf>
    <xf numFmtId="0" fontId="15" fillId="0" borderId="11" xfId="64" applyFont="1" applyBorder="1">
      <alignment/>
      <protection/>
    </xf>
    <xf numFmtId="0" fontId="17" fillId="0" borderId="0" xfId="61" applyFont="1">
      <alignment/>
      <protection/>
    </xf>
    <xf numFmtId="0" fontId="11" fillId="0" borderId="0" xfId="61" applyFont="1" applyAlignment="1">
      <alignment horizontal="center"/>
      <protection/>
    </xf>
    <xf numFmtId="0" fontId="17" fillId="0" borderId="16" xfId="61" applyFont="1" applyBorder="1" applyAlignment="1">
      <alignment horizontal="center"/>
      <protection/>
    </xf>
    <xf numFmtId="0" fontId="17" fillId="0" borderId="16" xfId="61" applyNumberFormat="1" applyFont="1" applyBorder="1" applyAlignment="1">
      <alignment horizontal="center"/>
      <protection/>
    </xf>
    <xf numFmtId="3" fontId="17" fillId="0" borderId="16" xfId="49" applyNumberFormat="1" applyFont="1" applyBorder="1" applyAlignment="1">
      <alignment/>
    </xf>
    <xf numFmtId="3" fontId="17" fillId="0" borderId="0" xfId="61" applyNumberFormat="1" applyFont="1">
      <alignment/>
      <protection/>
    </xf>
    <xf numFmtId="0" fontId="17" fillId="0" borderId="12" xfId="61" applyFont="1" applyBorder="1" applyAlignment="1">
      <alignment horizontal="center"/>
      <protection/>
    </xf>
    <xf numFmtId="0" fontId="17" fillId="0" borderId="12" xfId="61" applyNumberFormat="1" applyFont="1" applyBorder="1" applyAlignment="1">
      <alignment horizontal="center"/>
      <protection/>
    </xf>
    <xf numFmtId="3" fontId="17" fillId="0" borderId="12" xfId="49" applyNumberFormat="1" applyFont="1" applyBorder="1" applyAlignment="1">
      <alignment/>
    </xf>
    <xf numFmtId="0" fontId="11" fillId="0" borderId="13" xfId="61" applyFont="1" applyBorder="1" applyAlignment="1">
      <alignment horizontal="center"/>
      <protection/>
    </xf>
    <xf numFmtId="3" fontId="31" fillId="0" borderId="13" xfId="61" applyNumberFormat="1" applyFont="1" applyBorder="1">
      <alignment/>
      <protection/>
    </xf>
    <xf numFmtId="3" fontId="11" fillId="0" borderId="13" xfId="49" applyNumberFormat="1" applyFont="1" applyBorder="1" applyAlignment="1">
      <alignment/>
    </xf>
    <xf numFmtId="0" fontId="31" fillId="0" borderId="13" xfId="61" applyNumberFormat="1" applyFont="1" applyBorder="1">
      <alignment/>
      <protection/>
    </xf>
    <xf numFmtId="0" fontId="11" fillId="0" borderId="14" xfId="61" applyFont="1" applyBorder="1" applyAlignment="1">
      <alignment horizontal="center"/>
      <protection/>
    </xf>
    <xf numFmtId="0" fontId="31" fillId="0" borderId="14" xfId="61" applyNumberFormat="1" applyFont="1" applyBorder="1">
      <alignment/>
      <protection/>
    </xf>
    <xf numFmtId="3" fontId="11" fillId="0" borderId="14" xfId="49" applyNumberFormat="1" applyFont="1" applyBorder="1" applyAlignment="1">
      <alignment/>
    </xf>
    <xf numFmtId="0" fontId="35" fillId="0" borderId="0" xfId="61" applyFont="1">
      <alignment/>
      <protection/>
    </xf>
    <xf numFmtId="0" fontId="6" fillId="0" borderId="0" xfId="61" applyFont="1">
      <alignment/>
      <protection/>
    </xf>
    <xf numFmtId="0" fontId="7" fillId="0" borderId="0" xfId="61" applyFont="1" applyAlignment="1">
      <alignment horizontal="center"/>
      <protection/>
    </xf>
    <xf numFmtId="0" fontId="7" fillId="0" borderId="0" xfId="61" applyFont="1" applyAlignment="1">
      <alignment horizontal="right"/>
      <protection/>
    </xf>
    <xf numFmtId="0" fontId="5" fillId="0" borderId="17" xfId="61" applyFont="1" applyBorder="1" applyAlignment="1">
      <alignment horizontal="center" vertical="center" wrapText="1"/>
      <protection/>
    </xf>
    <xf numFmtId="0" fontId="11" fillId="0" borderId="0" xfId="61" applyFont="1" applyAlignment="1">
      <alignment horizontal="center" vertical="center" wrapText="1"/>
      <protection/>
    </xf>
    <xf numFmtId="0" fontId="24" fillId="0" borderId="17" xfId="61" applyFont="1" applyBorder="1" applyAlignment="1">
      <alignment horizontal="center" vertical="top" wrapText="1"/>
      <protection/>
    </xf>
    <xf numFmtId="0" fontId="17" fillId="0" borderId="18" xfId="64" applyFont="1" applyBorder="1">
      <alignment/>
      <protection/>
    </xf>
    <xf numFmtId="0" fontId="17" fillId="0" borderId="18" xfId="64" applyNumberFormat="1" applyFont="1" applyBorder="1" applyAlignment="1">
      <alignment horizontal="center"/>
      <protection/>
    </xf>
    <xf numFmtId="0" fontId="11" fillId="0" borderId="19" xfId="64" applyFont="1" applyBorder="1" applyAlignment="1">
      <alignment horizontal="center"/>
      <protection/>
    </xf>
    <xf numFmtId="0" fontId="11" fillId="0" borderId="19" xfId="64" applyNumberFormat="1" applyFont="1" applyBorder="1">
      <alignment/>
      <protection/>
    </xf>
    <xf numFmtId="3" fontId="11" fillId="0" borderId="19" xfId="64" applyNumberFormat="1" applyFont="1" applyBorder="1">
      <alignment/>
      <protection/>
    </xf>
    <xf numFmtId="0" fontId="11" fillId="0" borderId="20" xfId="64" applyFont="1" applyBorder="1" applyAlignment="1">
      <alignment horizontal="center"/>
      <protection/>
    </xf>
    <xf numFmtId="0" fontId="11" fillId="0" borderId="20" xfId="64" applyNumberFormat="1" applyFont="1" applyBorder="1">
      <alignment/>
      <protection/>
    </xf>
    <xf numFmtId="3" fontId="11" fillId="0" borderId="20" xfId="64" applyNumberFormat="1" applyFont="1" applyBorder="1">
      <alignment/>
      <protection/>
    </xf>
    <xf numFmtId="3" fontId="11" fillId="0" borderId="21" xfId="64" applyNumberFormat="1" applyFont="1" applyBorder="1">
      <alignment/>
      <protection/>
    </xf>
    <xf numFmtId="0" fontId="23" fillId="0" borderId="0" xfId="61" applyFont="1" applyAlignment="1">
      <alignment/>
      <protection/>
    </xf>
    <xf numFmtId="0" fontId="5" fillId="0" borderId="0" xfId="61" applyFont="1" applyAlignment="1">
      <alignment/>
      <protection/>
    </xf>
    <xf numFmtId="0" fontId="6" fillId="0" borderId="17" xfId="61" applyFont="1" applyBorder="1" applyAlignment="1">
      <alignment horizontal="center" vertical="center" wrapText="1"/>
      <protection/>
    </xf>
    <xf numFmtId="0" fontId="6" fillId="0" borderId="17" xfId="61" applyFont="1" applyBorder="1" applyAlignment="1">
      <alignment horizontal="center" wrapText="1"/>
      <protection/>
    </xf>
    <xf numFmtId="0" fontId="24" fillId="0" borderId="17" xfId="61" applyFont="1" applyBorder="1" applyAlignment="1">
      <alignment horizontal="center" vertical="center" wrapText="1"/>
      <protection/>
    </xf>
    <xf numFmtId="0" fontId="13" fillId="0" borderId="0" xfId="61" applyFont="1" applyAlignment="1">
      <alignment vertical="center"/>
      <protection/>
    </xf>
    <xf numFmtId="0" fontId="7"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horizontal="center"/>
    </xf>
    <xf numFmtId="0" fontId="5" fillId="0" borderId="16" xfId="0" applyFont="1" applyBorder="1" applyAlignment="1">
      <alignment horizontal="center" vertical="center" wrapText="1"/>
    </xf>
    <xf numFmtId="3" fontId="5" fillId="0" borderId="16"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3" fontId="5" fillId="0" borderId="13" xfId="0" applyNumberFormat="1" applyFont="1" applyBorder="1" applyAlignment="1">
      <alignment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3" fontId="6"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3" fontId="5" fillId="0" borderId="13" xfId="0" applyNumberFormat="1" applyFont="1" applyBorder="1" applyAlignment="1">
      <alignment vertical="center" wrapText="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25" fillId="0" borderId="0" xfId="0" applyFont="1" applyAlignment="1">
      <alignment horizontal="center"/>
    </xf>
    <xf numFmtId="0" fontId="5" fillId="0" borderId="15" xfId="61" applyFont="1" applyBorder="1" applyAlignment="1">
      <alignment horizontal="center" vertical="center" wrapText="1"/>
      <protection/>
    </xf>
    <xf numFmtId="3" fontId="5" fillId="0" borderId="0" xfId="61" applyNumberFormat="1" applyFont="1">
      <alignment/>
      <protection/>
    </xf>
    <xf numFmtId="0" fontId="5" fillId="0" borderId="16" xfId="61" applyFont="1" applyBorder="1" applyAlignment="1">
      <alignment horizontal="center" vertical="center" wrapText="1"/>
      <protection/>
    </xf>
    <xf numFmtId="0" fontId="5" fillId="0" borderId="16" xfId="61" applyFont="1" applyBorder="1" applyAlignment="1">
      <alignment vertical="center" wrapText="1"/>
      <protection/>
    </xf>
    <xf numFmtId="0" fontId="6" fillId="0" borderId="16" xfId="61" applyFont="1" applyBorder="1" applyAlignment="1">
      <alignment vertical="center" wrapText="1"/>
      <protection/>
    </xf>
    <xf numFmtId="0" fontId="5" fillId="0" borderId="13" xfId="61" applyFont="1" applyBorder="1" applyAlignment="1">
      <alignment horizontal="center" vertical="center" wrapText="1"/>
      <protection/>
    </xf>
    <xf numFmtId="0" fontId="5" fillId="0" borderId="13" xfId="61" applyFont="1" applyBorder="1" applyAlignment="1">
      <alignment vertical="center" wrapText="1"/>
      <protection/>
    </xf>
    <xf numFmtId="3" fontId="5" fillId="0" borderId="13" xfId="61" applyNumberFormat="1" applyFont="1" applyBorder="1" applyAlignment="1">
      <alignment vertical="center" wrapText="1"/>
      <protection/>
    </xf>
    <xf numFmtId="0" fontId="6" fillId="0" borderId="13" xfId="61" applyFont="1" applyBorder="1" applyAlignment="1">
      <alignment horizontal="center" vertical="center" wrapText="1"/>
      <protection/>
    </xf>
    <xf numFmtId="0" fontId="6" fillId="0" borderId="13" xfId="61" applyFont="1" applyBorder="1" applyAlignment="1">
      <alignment vertical="center" wrapText="1"/>
      <protection/>
    </xf>
    <xf numFmtId="3" fontId="6" fillId="0" borderId="13" xfId="61" applyNumberFormat="1" applyFont="1" applyBorder="1" applyAlignment="1">
      <alignment vertical="center" wrapText="1"/>
      <protection/>
    </xf>
    <xf numFmtId="0" fontId="11" fillId="0" borderId="13" xfId="61" applyFont="1" applyBorder="1">
      <alignment/>
      <protection/>
    </xf>
    <xf numFmtId="0" fontId="6" fillId="0" borderId="14" xfId="61" applyFont="1" applyBorder="1" applyAlignment="1">
      <alignment horizontal="center" vertical="center" wrapText="1"/>
      <protection/>
    </xf>
    <xf numFmtId="0" fontId="6" fillId="0" borderId="14" xfId="61" applyFont="1" applyBorder="1" applyAlignment="1">
      <alignment vertical="center" wrapText="1"/>
      <protection/>
    </xf>
    <xf numFmtId="0" fontId="11" fillId="0" borderId="14" xfId="61" applyFont="1" applyBorder="1">
      <alignment/>
      <protection/>
    </xf>
    <xf numFmtId="0" fontId="11" fillId="0" borderId="0" xfId="0" applyFont="1" applyAlignment="1">
      <alignment/>
    </xf>
    <xf numFmtId="3" fontId="13" fillId="0" borderId="15" xfId="61" applyNumberFormat="1" applyFont="1" applyBorder="1" applyAlignment="1">
      <alignment horizontal="center"/>
      <protection/>
    </xf>
    <xf numFmtId="0" fontId="13" fillId="0" borderId="0" xfId="61" applyFont="1" applyAlignment="1">
      <alignment horizontal="center"/>
      <protection/>
    </xf>
    <xf numFmtId="0" fontId="25" fillId="0" borderId="0" xfId="61" applyFont="1" applyAlignment="1">
      <alignment horizontal="center"/>
      <protection/>
    </xf>
    <xf numFmtId="0" fontId="5" fillId="0" borderId="13" xfId="61" applyFont="1" applyBorder="1" applyAlignment="1">
      <alignment vertical="center" wrapText="1"/>
      <protection/>
    </xf>
    <xf numFmtId="0" fontId="26" fillId="0" borderId="0" xfId="61" applyFont="1" applyAlignment="1">
      <alignment horizontal="center" vertical="center" wrapText="1"/>
      <protection/>
    </xf>
    <xf numFmtId="0" fontId="26" fillId="0" borderId="0" xfId="61" applyFont="1" applyAlignment="1">
      <alignment vertical="center" wrapText="1"/>
      <protection/>
    </xf>
    <xf numFmtId="0" fontId="37" fillId="0" borderId="0" xfId="61" applyFont="1" applyAlignment="1">
      <alignment vertical="center" wrapText="1"/>
      <protection/>
    </xf>
    <xf numFmtId="0" fontId="37" fillId="0" borderId="0" xfId="61" applyFont="1" applyAlignment="1">
      <alignment horizontal="center" vertical="center" wrapText="1"/>
      <protection/>
    </xf>
    <xf numFmtId="0" fontId="37" fillId="0" borderId="15" xfId="61" applyFont="1" applyBorder="1" applyAlignment="1">
      <alignment horizontal="center" vertical="center" wrapText="1"/>
      <protection/>
    </xf>
    <xf numFmtId="0" fontId="26" fillId="0" borderId="15" xfId="61" applyFont="1" applyBorder="1" applyAlignment="1">
      <alignment horizontal="center" vertical="center" wrapText="1"/>
      <protection/>
    </xf>
    <xf numFmtId="3" fontId="5" fillId="0" borderId="13" xfId="61" applyNumberFormat="1" applyFont="1" applyBorder="1" applyAlignment="1">
      <alignment vertical="center" wrapText="1"/>
      <protection/>
    </xf>
    <xf numFmtId="3" fontId="17" fillId="0" borderId="0" xfId="65" applyNumberFormat="1" applyFont="1" applyFill="1">
      <alignment/>
      <protection/>
    </xf>
    <xf numFmtId="0" fontId="56" fillId="0" borderId="15" xfId="0" applyFont="1" applyBorder="1" applyAlignment="1">
      <alignment horizontal="center" vertical="center" wrapText="1"/>
    </xf>
    <xf numFmtId="3" fontId="6" fillId="0" borderId="13" xfId="65" applyNumberFormat="1" applyFont="1" applyBorder="1" applyAlignment="1">
      <alignment horizontal="right" vertical="center" wrapText="1"/>
      <protection/>
    </xf>
    <xf numFmtId="3"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6" fillId="0" borderId="0" xfId="0" applyFont="1" applyAlignment="1">
      <alignment vertical="center" wrapText="1"/>
    </xf>
    <xf numFmtId="0" fontId="56" fillId="0" borderId="0" xfId="61" applyFont="1" applyAlignment="1">
      <alignment vertical="center" wrapText="1"/>
      <protection/>
    </xf>
    <xf numFmtId="3" fontId="56" fillId="0" borderId="0" xfId="0" applyNumberFormat="1" applyFont="1" applyAlignment="1">
      <alignment vertical="center" wrapText="1"/>
    </xf>
    <xf numFmtId="0" fontId="37" fillId="0" borderId="16"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3" xfId="0" applyFont="1" applyBorder="1" applyAlignment="1">
      <alignment horizontal="justify" vertical="center" wrapText="1"/>
    </xf>
    <xf numFmtId="3" fontId="56" fillId="0" borderId="13" xfId="0" applyNumberFormat="1" applyFont="1" applyBorder="1" applyAlignment="1">
      <alignment vertical="center" wrapText="1"/>
    </xf>
    <xf numFmtId="3" fontId="56" fillId="0" borderId="13" xfId="0" applyNumberFormat="1" applyFont="1" applyBorder="1" applyAlignment="1">
      <alignment horizontal="justify" vertical="center" wrapText="1"/>
    </xf>
    <xf numFmtId="3" fontId="56" fillId="0" borderId="13" xfId="0" applyNumberFormat="1" applyFont="1" applyBorder="1" applyAlignment="1">
      <alignment vertical="center" wrapText="1"/>
    </xf>
    <xf numFmtId="0" fontId="56" fillId="0" borderId="14" xfId="0" applyFont="1" applyBorder="1" applyAlignment="1">
      <alignment horizontal="center" vertical="center" wrapText="1"/>
    </xf>
    <xf numFmtId="3" fontId="56" fillId="0" borderId="14" xfId="0" applyNumberFormat="1" applyFont="1" applyBorder="1" applyAlignment="1">
      <alignment horizontal="justify" vertical="center" wrapText="1"/>
    </xf>
    <xf numFmtId="3" fontId="56" fillId="0" borderId="14" xfId="0" applyNumberFormat="1" applyFont="1" applyBorder="1" applyAlignment="1">
      <alignment vertical="center" wrapText="1"/>
    </xf>
    <xf numFmtId="0" fontId="55" fillId="0" borderId="16" xfId="0" applyFont="1" applyBorder="1" applyAlignment="1">
      <alignment horizontal="center" vertical="center" wrapText="1"/>
    </xf>
    <xf numFmtId="3" fontId="55" fillId="0" borderId="16" xfId="0" applyNumberFormat="1" applyFont="1" applyBorder="1" applyAlignment="1">
      <alignment vertical="center" wrapText="1"/>
    </xf>
    <xf numFmtId="3" fontId="56" fillId="0" borderId="0" xfId="61" applyNumberFormat="1" applyFont="1" applyAlignment="1">
      <alignment vertical="center" wrapText="1"/>
      <protection/>
    </xf>
    <xf numFmtId="3" fontId="10" fillId="0" borderId="13" xfId="0" applyNumberFormat="1" applyFont="1" applyFill="1" applyBorder="1" applyAlignment="1">
      <alignment vertical="center"/>
    </xf>
    <xf numFmtId="165" fontId="10" fillId="0" borderId="13" xfId="46" applyNumberFormat="1" applyFont="1" applyFill="1" applyBorder="1" applyAlignment="1">
      <alignment vertical="center"/>
    </xf>
    <xf numFmtId="165" fontId="10" fillId="0" borderId="14" xfId="46" applyNumberFormat="1" applyFont="1" applyFill="1" applyBorder="1" applyAlignment="1">
      <alignment vertical="center"/>
    </xf>
    <xf numFmtId="0" fontId="26" fillId="0" borderId="0" xfId="0" applyFont="1" applyFill="1" applyAlignment="1">
      <alignment/>
    </xf>
    <xf numFmtId="0" fontId="28" fillId="0" borderId="0" xfId="0" applyFont="1" applyFill="1" applyAlignment="1">
      <alignment horizontal="center" vertical="center"/>
    </xf>
    <xf numFmtId="165" fontId="10" fillId="0" borderId="13" xfId="46" applyNumberFormat="1" applyFont="1" applyFill="1" applyBorder="1" applyAlignment="1">
      <alignment vertical="center"/>
    </xf>
    <xf numFmtId="0" fontId="29" fillId="0" borderId="16" xfId="0" applyFont="1" applyFill="1" applyBorder="1" applyAlignment="1">
      <alignment horizontal="center" vertical="center"/>
    </xf>
    <xf numFmtId="0" fontId="29" fillId="0" borderId="13" xfId="0" applyFont="1" applyFill="1" applyBorder="1" applyAlignment="1">
      <alignment horizontal="center" vertical="center"/>
    </xf>
    <xf numFmtId="3" fontId="29" fillId="0" borderId="13" xfId="0" applyNumberFormat="1" applyFont="1" applyFill="1" applyBorder="1" applyAlignment="1">
      <alignment vertical="center" wrapText="1"/>
    </xf>
    <xf numFmtId="3" fontId="29" fillId="0" borderId="13" xfId="0" applyNumberFormat="1" applyFont="1" applyFill="1" applyBorder="1" applyAlignment="1">
      <alignment horizontal="left" vertical="center" wrapText="1"/>
    </xf>
    <xf numFmtId="49" fontId="29" fillId="0" borderId="13" xfId="0" applyNumberFormat="1" applyFont="1" applyFill="1" applyBorder="1" applyAlignment="1">
      <alignment horizontal="left" vertical="center" wrapText="1"/>
    </xf>
    <xf numFmtId="49" fontId="29" fillId="0" borderId="14" xfId="0" applyNumberFormat="1" applyFont="1" applyFill="1" applyBorder="1" applyAlignment="1">
      <alignment horizontal="left" vertical="center" wrapText="1"/>
    </xf>
    <xf numFmtId="49" fontId="34" fillId="0" borderId="15" xfId="0" applyNumberFormat="1" applyFont="1" applyFill="1" applyBorder="1" applyAlignment="1">
      <alignment horizontal="center" vertical="center" wrapText="1"/>
    </xf>
    <xf numFmtId="3" fontId="29"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center" vertical="center"/>
    </xf>
    <xf numFmtId="3" fontId="34" fillId="0" borderId="16"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0" borderId="13" xfId="0" applyNumberFormat="1" applyFont="1" applyFill="1" applyBorder="1" applyAlignment="1">
      <alignment vertical="center" wrapText="1"/>
    </xf>
    <xf numFmtId="3" fontId="34" fillId="0" borderId="13" xfId="0" applyNumberFormat="1" applyFont="1" applyFill="1" applyBorder="1" applyAlignment="1">
      <alignment vertical="center"/>
    </xf>
    <xf numFmtId="3" fontId="10" fillId="0" borderId="13" xfId="0" applyNumberFormat="1" applyFont="1" applyFill="1" applyBorder="1" applyAlignment="1">
      <alignment vertical="center"/>
    </xf>
    <xf numFmtId="0" fontId="29" fillId="0" borderId="14" xfId="0" applyFont="1" applyFill="1" applyBorder="1" applyAlignment="1">
      <alignment horizontal="center" vertical="center"/>
    </xf>
    <xf numFmtId="3" fontId="34" fillId="0" borderId="14" xfId="0" applyNumberFormat="1" applyFont="1" applyFill="1" applyBorder="1" applyAlignment="1">
      <alignment vertical="center"/>
    </xf>
    <xf numFmtId="3" fontId="10" fillId="0" borderId="14" xfId="0" applyNumberFormat="1" applyFont="1" applyFill="1" applyBorder="1" applyAlignment="1">
      <alignment vertical="center"/>
    </xf>
    <xf numFmtId="0" fontId="10" fillId="0" borderId="15" xfId="64" applyFont="1" applyFill="1" applyBorder="1" applyAlignment="1">
      <alignment vertical="center"/>
      <protection/>
    </xf>
    <xf numFmtId="0" fontId="10" fillId="0" borderId="15" xfId="64" applyFont="1" applyFill="1" applyBorder="1" applyAlignment="1">
      <alignment horizontal="center" vertical="center"/>
      <protection/>
    </xf>
    <xf numFmtId="0" fontId="31" fillId="0" borderId="13" xfId="64" applyFont="1" applyFill="1" applyBorder="1" applyAlignment="1" quotePrefix="1">
      <alignment horizontal="center" vertical="center"/>
      <protection/>
    </xf>
    <xf numFmtId="0" fontId="34" fillId="0" borderId="13" xfId="64" applyFont="1" applyFill="1" applyBorder="1" applyAlignment="1">
      <alignment vertical="center"/>
      <protection/>
    </xf>
    <xf numFmtId="9" fontId="31" fillId="0" borderId="13" xfId="71" applyFont="1" applyFill="1" applyBorder="1" applyAlignment="1">
      <alignment vertical="center"/>
    </xf>
    <xf numFmtId="9" fontId="31" fillId="0" borderId="13" xfId="71" applyFont="1" applyFill="1" applyBorder="1" applyAlignment="1">
      <alignment vertical="center"/>
    </xf>
    <xf numFmtId="3" fontId="17" fillId="0" borderId="19" xfId="64" applyNumberFormat="1" applyFont="1" applyBorder="1">
      <alignment/>
      <protection/>
    </xf>
    <xf numFmtId="0" fontId="2" fillId="0" borderId="22" xfId="61" applyFont="1" applyBorder="1" applyAlignment="1">
      <alignment horizontal="center" wrapText="1"/>
      <protection/>
    </xf>
    <xf numFmtId="0" fontId="2" fillId="0" borderId="22" xfId="61" applyFont="1" applyBorder="1" applyAlignment="1">
      <alignment wrapText="1"/>
      <protection/>
    </xf>
    <xf numFmtId="3" fontId="2" fillId="0" borderId="22" xfId="61" applyNumberFormat="1" applyFont="1" applyBorder="1" applyAlignment="1">
      <alignment horizontal="right" wrapText="1"/>
      <protection/>
    </xf>
    <xf numFmtId="0" fontId="2" fillId="0" borderId="18" xfId="61" applyFont="1" applyBorder="1" applyAlignment="1">
      <alignment horizontal="center" wrapText="1"/>
      <protection/>
    </xf>
    <xf numFmtId="0" fontId="2" fillId="0" borderId="0" xfId="61" applyFont="1">
      <alignment/>
      <protection/>
    </xf>
    <xf numFmtId="0" fontId="13" fillId="0" borderId="19" xfId="61" applyFont="1" applyBorder="1" applyAlignment="1">
      <alignment horizontal="center" wrapText="1"/>
      <protection/>
    </xf>
    <xf numFmtId="3" fontId="13" fillId="0" borderId="19" xfId="61" applyNumberFormat="1" applyFont="1" applyBorder="1" applyAlignment="1">
      <alignment horizontal="right" wrapText="1"/>
      <protection/>
    </xf>
    <xf numFmtId="0" fontId="24" fillId="0" borderId="20" xfId="61" applyFont="1" applyBorder="1" applyAlignment="1">
      <alignment horizontal="center" wrapText="1"/>
      <protection/>
    </xf>
    <xf numFmtId="0" fontId="24" fillId="0" borderId="20" xfId="61" applyFont="1" applyBorder="1" applyAlignment="1">
      <alignment wrapText="1"/>
      <protection/>
    </xf>
    <xf numFmtId="0" fontId="13" fillId="0" borderId="19" xfId="61" applyFont="1" applyFill="1" applyBorder="1" applyAlignment="1">
      <alignment wrapText="1"/>
      <protection/>
    </xf>
    <xf numFmtId="3" fontId="13" fillId="0" borderId="19" xfId="61" applyNumberFormat="1" applyFont="1" applyFill="1" applyBorder="1" applyAlignment="1">
      <alignment horizontal="right"/>
      <protection/>
    </xf>
    <xf numFmtId="0" fontId="24" fillId="0" borderId="19" xfId="0" applyFont="1" applyBorder="1" applyAlignment="1">
      <alignment/>
    </xf>
    <xf numFmtId="0" fontId="2" fillId="0" borderId="19" xfId="61" applyFont="1" applyBorder="1" applyAlignment="1">
      <alignment horizontal="center" wrapText="1"/>
      <protection/>
    </xf>
    <xf numFmtId="0" fontId="2" fillId="0" borderId="19" xfId="61" applyFont="1" applyBorder="1" applyAlignment="1">
      <alignment wrapText="1"/>
      <protection/>
    </xf>
    <xf numFmtId="3" fontId="2" fillId="0" borderId="19" xfId="61" applyNumberFormat="1" applyFont="1" applyBorder="1" applyAlignment="1">
      <alignment horizontal="right" wrapText="1"/>
      <protection/>
    </xf>
    <xf numFmtId="0" fontId="3" fillId="0" borderId="19" xfId="61" applyFont="1" applyBorder="1" applyAlignment="1">
      <alignment horizontal="center" wrapText="1"/>
      <protection/>
    </xf>
    <xf numFmtId="0" fontId="3" fillId="0" borderId="19" xfId="61" applyFont="1" applyBorder="1" applyAlignment="1">
      <alignment wrapText="1"/>
      <protection/>
    </xf>
    <xf numFmtId="3" fontId="3" fillId="0" borderId="19" xfId="61" applyNumberFormat="1" applyFont="1" applyBorder="1" applyAlignment="1">
      <alignment horizontal="right" wrapText="1"/>
      <protection/>
    </xf>
    <xf numFmtId="0" fontId="58" fillId="0" borderId="0" xfId="0" applyFont="1" applyAlignment="1">
      <alignment horizontal="center" vertical="center" wrapText="1"/>
    </xf>
    <xf numFmtId="0" fontId="58" fillId="0" borderId="0" xfId="0" applyFont="1" applyAlignment="1">
      <alignment vertical="center" wrapText="1"/>
    </xf>
    <xf numFmtId="0" fontId="58" fillId="0" borderId="0" xfId="0" applyNumberFormat="1" applyFont="1" applyAlignment="1">
      <alignment horizontal="center" vertical="center" wrapText="1"/>
    </xf>
    <xf numFmtId="0" fontId="56" fillId="0" borderId="15" xfId="0" applyNumberFormat="1" applyFont="1" applyBorder="1" applyAlignment="1">
      <alignment horizontal="center" vertical="center" wrapText="1"/>
    </xf>
    <xf numFmtId="3" fontId="55" fillId="0" borderId="0" xfId="0" applyNumberFormat="1" applyFont="1" applyAlignment="1">
      <alignment vertical="center" wrapText="1"/>
    </xf>
    <xf numFmtId="3" fontId="59" fillId="0" borderId="0" xfId="0" applyNumberFormat="1" applyFont="1" applyAlignment="1">
      <alignment vertical="center" wrapText="1"/>
    </xf>
    <xf numFmtId="0" fontId="55" fillId="0" borderId="0" xfId="0" applyFont="1" applyAlignment="1">
      <alignment vertical="center" wrapText="1"/>
    </xf>
    <xf numFmtId="0" fontId="59" fillId="0" borderId="0" xfId="0" applyFont="1" applyAlignment="1">
      <alignment vertical="center" wrapText="1"/>
    </xf>
    <xf numFmtId="0" fontId="34" fillId="0" borderId="0" xfId="0" applyFont="1" applyAlignment="1">
      <alignment vertical="center" wrapText="1"/>
    </xf>
    <xf numFmtId="0" fontId="10"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right" vertical="center" wrapText="1"/>
    </xf>
    <xf numFmtId="0" fontId="15" fillId="0" borderId="0" xfId="0" applyFont="1" applyAlignment="1">
      <alignment vertical="center" wrapText="1"/>
    </xf>
    <xf numFmtId="0" fontId="54" fillId="0" borderId="0" xfId="0" applyFont="1" applyAlignment="1">
      <alignment vertical="center" wrapText="1"/>
    </xf>
    <xf numFmtId="0" fontId="56" fillId="0" borderId="23" xfId="0" applyFont="1" applyBorder="1" applyAlignment="1">
      <alignment horizontal="center" vertical="center" wrapText="1"/>
    </xf>
    <xf numFmtId="0" fontId="56" fillId="0" borderId="23"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7" fillId="0" borderId="16" xfId="0" applyNumberFormat="1" applyFont="1" applyBorder="1" applyAlignment="1">
      <alignment horizontal="center" vertical="center" wrapText="1"/>
    </xf>
    <xf numFmtId="3" fontId="37" fillId="0" borderId="16" xfId="0" applyNumberFormat="1" applyFont="1" applyBorder="1" applyAlignment="1">
      <alignment horizontal="right" vertical="center" wrapText="1"/>
    </xf>
    <xf numFmtId="0" fontId="37" fillId="0" borderId="13" xfId="0" applyFont="1" applyBorder="1" applyAlignment="1">
      <alignment horizontal="center" vertical="center" wrapText="1"/>
    </xf>
    <xf numFmtId="0" fontId="37" fillId="0" borderId="13" xfId="0" applyFont="1" applyBorder="1" applyAlignment="1">
      <alignment vertical="center" wrapText="1"/>
    </xf>
    <xf numFmtId="0" fontId="37" fillId="0" borderId="13" xfId="0" applyFont="1" applyBorder="1" applyAlignment="1">
      <alignment horizontal="center" vertical="center" wrapText="1"/>
    </xf>
    <xf numFmtId="0" fontId="37" fillId="0" borderId="13" xfId="0" applyNumberFormat="1" applyFont="1" applyBorder="1" applyAlignment="1">
      <alignment horizontal="center" vertical="center" wrapText="1"/>
    </xf>
    <xf numFmtId="3" fontId="37" fillId="0" borderId="13" xfId="0" applyNumberFormat="1" applyFont="1" applyBorder="1" applyAlignment="1">
      <alignment horizontal="right" vertical="center" wrapText="1"/>
    </xf>
    <xf numFmtId="3" fontId="37" fillId="0" borderId="13" xfId="0" applyNumberFormat="1" applyFont="1" applyBorder="1" applyAlignment="1">
      <alignment horizontal="justify" vertical="center" wrapText="1"/>
    </xf>
    <xf numFmtId="3" fontId="37" fillId="0" borderId="13" xfId="0" applyNumberFormat="1" applyFont="1" applyBorder="1" applyAlignment="1">
      <alignment horizontal="center" vertical="center" wrapText="1"/>
    </xf>
    <xf numFmtId="0" fontId="60" fillId="0" borderId="13" xfId="0" applyFont="1" applyBorder="1" applyAlignment="1">
      <alignment horizontal="center" vertical="center" wrapText="1"/>
    </xf>
    <xf numFmtId="3" fontId="60" fillId="0" borderId="13" xfId="0" applyNumberFormat="1" applyFont="1" applyBorder="1" applyAlignment="1">
      <alignment horizontal="justify" vertical="center" wrapText="1"/>
    </xf>
    <xf numFmtId="3" fontId="60" fillId="0" borderId="13" xfId="0" applyNumberFormat="1" applyFont="1" applyBorder="1" applyAlignment="1">
      <alignment horizontal="center" vertical="center" wrapText="1"/>
    </xf>
    <xf numFmtId="0" fontId="60" fillId="0" borderId="13" xfId="0" applyNumberFormat="1" applyFont="1" applyBorder="1" applyAlignment="1">
      <alignment horizontal="center" vertical="center" wrapText="1"/>
    </xf>
    <xf numFmtId="3" fontId="60" fillId="0" borderId="13" xfId="0" applyNumberFormat="1" applyFont="1" applyBorder="1" applyAlignment="1">
      <alignment horizontal="right" vertical="center" wrapText="1"/>
    </xf>
    <xf numFmtId="0" fontId="26" fillId="0" borderId="13" xfId="0" applyFont="1" applyBorder="1" applyAlignment="1">
      <alignment horizontal="center" vertical="center" wrapText="1"/>
    </xf>
    <xf numFmtId="3" fontId="26" fillId="0" borderId="13" xfId="0" applyNumberFormat="1" applyFont="1" applyBorder="1" applyAlignment="1">
      <alignment horizontal="justify" vertical="center" wrapText="1"/>
    </xf>
    <xf numFmtId="3" fontId="26" fillId="0" borderId="13"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3" fontId="26" fillId="0" borderId="13" xfId="0" applyNumberFormat="1" applyFont="1" applyBorder="1" applyAlignment="1">
      <alignment horizontal="right" vertical="center" wrapText="1"/>
    </xf>
    <xf numFmtId="170" fontId="27" fillId="0" borderId="13" xfId="68" applyNumberFormat="1" applyFont="1" applyFill="1" applyBorder="1" applyAlignment="1">
      <alignment vertical="center" wrapText="1"/>
      <protection/>
    </xf>
    <xf numFmtId="3" fontId="27" fillId="0" borderId="13" xfId="68" applyNumberFormat="1" applyFont="1" applyFill="1" applyBorder="1" applyAlignment="1">
      <alignment vertical="center" wrapText="1"/>
      <protection/>
    </xf>
    <xf numFmtId="0" fontId="27" fillId="0" borderId="13" xfId="68" applyNumberFormat="1" applyFont="1" applyFill="1" applyBorder="1" applyAlignment="1">
      <alignment horizontal="center" vertical="center" wrapText="1"/>
      <protection/>
    </xf>
    <xf numFmtId="1" fontId="26" fillId="0" borderId="13" xfId="0" applyNumberFormat="1" applyFont="1" applyBorder="1" applyAlignment="1">
      <alignment horizontal="center" vertical="center" wrapText="1"/>
    </xf>
    <xf numFmtId="3" fontId="27" fillId="24" borderId="13" xfId="0" applyNumberFormat="1" applyFont="1" applyFill="1" applyBorder="1" applyAlignment="1">
      <alignment horizontal="right" vertical="center" wrapText="1"/>
    </xf>
    <xf numFmtId="0" fontId="26" fillId="0" borderId="13" xfId="0" applyFont="1" applyBorder="1" applyAlignment="1">
      <alignment horizontal="justify" vertical="center" wrapText="1"/>
    </xf>
    <xf numFmtId="0" fontId="26" fillId="0" borderId="13" xfId="0" applyFont="1" applyBorder="1" applyAlignment="1">
      <alignment vertical="center" wrapText="1"/>
    </xf>
    <xf numFmtId="0" fontId="37" fillId="0" borderId="13" xfId="0" applyFont="1" applyBorder="1" applyAlignment="1">
      <alignment horizontal="justify" vertical="center" wrapText="1"/>
    </xf>
    <xf numFmtId="0" fontId="60" fillId="0" borderId="13" xfId="0" applyFont="1" applyBorder="1" applyAlignment="1">
      <alignment horizontal="justify" vertical="center" wrapText="1"/>
    </xf>
    <xf numFmtId="0" fontId="29" fillId="0" borderId="13" xfId="0" applyFont="1" applyBorder="1" applyAlignment="1">
      <alignment horizontal="center" vertical="center" wrapText="1"/>
    </xf>
    <xf numFmtId="0" fontId="29" fillId="0" borderId="13" xfId="0" applyFont="1" applyBorder="1" applyAlignment="1">
      <alignment horizontal="justify" vertical="center" wrapText="1"/>
    </xf>
    <xf numFmtId="0" fontId="29" fillId="0" borderId="13" xfId="0" applyNumberFormat="1" applyFont="1" applyBorder="1" applyAlignment="1">
      <alignment horizontal="center" vertical="center" wrapText="1"/>
    </xf>
    <xf numFmtId="3" fontId="29" fillId="0" borderId="13" xfId="0" applyNumberFormat="1" applyFont="1" applyBorder="1" applyAlignment="1">
      <alignment horizontal="right" vertical="center" wrapText="1"/>
    </xf>
    <xf numFmtId="0" fontId="27" fillId="0" borderId="13" xfId="0" applyFont="1" applyBorder="1" applyAlignment="1">
      <alignment horizontal="center" vertical="center" wrapText="1"/>
    </xf>
    <xf numFmtId="0" fontId="27" fillId="0" borderId="13" xfId="0" applyFont="1" applyBorder="1" applyAlignment="1">
      <alignment horizontal="justify" vertical="center" wrapText="1"/>
    </xf>
    <xf numFmtId="0" fontId="27" fillId="0" borderId="13" xfId="0" applyNumberFormat="1" applyFont="1" applyBorder="1" applyAlignment="1">
      <alignment horizontal="center" vertical="center" wrapText="1"/>
    </xf>
    <xf numFmtId="3" fontId="27" fillId="0" borderId="13" xfId="0" applyNumberFormat="1" applyFont="1" applyBorder="1" applyAlignment="1">
      <alignment horizontal="right" vertical="center" wrapText="1"/>
    </xf>
    <xf numFmtId="0" fontId="37" fillId="0" borderId="14" xfId="0" applyFont="1" applyBorder="1" applyAlignment="1">
      <alignment horizontal="center" vertical="center" wrapText="1"/>
    </xf>
    <xf numFmtId="0" fontId="37" fillId="0" borderId="14" xfId="0" applyFont="1" applyBorder="1" applyAlignment="1">
      <alignment horizontal="justify" vertical="center" wrapText="1"/>
    </xf>
    <xf numFmtId="0" fontId="37" fillId="0" borderId="14" xfId="0" applyNumberFormat="1" applyFont="1" applyBorder="1" applyAlignment="1">
      <alignment horizontal="center" vertical="center" wrapText="1"/>
    </xf>
    <xf numFmtId="3" fontId="37" fillId="0" borderId="14" xfId="0" applyNumberFormat="1" applyFont="1" applyBorder="1" applyAlignment="1">
      <alignment horizontal="right" vertical="center" wrapText="1"/>
    </xf>
    <xf numFmtId="0" fontId="26" fillId="0" borderId="0" xfId="65" applyFont="1" applyFill="1">
      <alignment/>
      <protection/>
    </xf>
    <xf numFmtId="0" fontId="27" fillId="0" borderId="0" xfId="65" applyFont="1" applyFill="1">
      <alignment/>
      <protection/>
    </xf>
    <xf numFmtId="0" fontId="8" fillId="0" borderId="0" xfId="65" applyFill="1">
      <alignment/>
      <protection/>
    </xf>
    <xf numFmtId="0" fontId="7" fillId="0" borderId="0" xfId="0" applyFont="1" applyFill="1" applyAlignment="1">
      <alignment vertical="center"/>
    </xf>
    <xf numFmtId="0" fontId="28" fillId="0" borderId="0" xfId="65" applyFont="1" applyFill="1" applyAlignment="1">
      <alignment horizontal="center"/>
      <protection/>
    </xf>
    <xf numFmtId="0" fontId="27" fillId="0" borderId="17" xfId="65" applyFont="1" applyFill="1" applyBorder="1" applyAlignment="1">
      <alignment horizontal="center" vertical="center" wrapText="1"/>
      <protection/>
    </xf>
    <xf numFmtId="0" fontId="27" fillId="0" borderId="17" xfId="65" applyFont="1" applyFill="1" applyBorder="1" applyAlignment="1">
      <alignment horizontal="center" wrapText="1"/>
      <protection/>
    </xf>
    <xf numFmtId="0" fontId="27" fillId="0" borderId="24" xfId="65" applyFont="1" applyFill="1" applyBorder="1" applyAlignment="1">
      <alignment horizontal="center" wrapText="1"/>
      <protection/>
    </xf>
    <xf numFmtId="0" fontId="29" fillId="0" borderId="22" xfId="65" applyFont="1" applyFill="1" applyBorder="1" applyAlignment="1">
      <alignment horizontal="center" vertical="center" wrapText="1"/>
      <protection/>
    </xf>
    <xf numFmtId="3" fontId="29" fillId="0" borderId="22" xfId="65" applyNumberFormat="1" applyFont="1" applyFill="1" applyBorder="1" applyAlignment="1">
      <alignment horizontal="right" vertical="center" wrapText="1"/>
      <protection/>
    </xf>
    <xf numFmtId="0" fontId="29" fillId="0" borderId="19" xfId="65" applyFont="1" applyFill="1" applyBorder="1" applyAlignment="1">
      <alignment horizontal="center" vertical="center" wrapText="1"/>
      <protection/>
    </xf>
    <xf numFmtId="0" fontId="29" fillId="0" borderId="19" xfId="65" applyFont="1" applyFill="1" applyBorder="1" applyAlignment="1">
      <alignment vertical="center" wrapText="1"/>
      <protection/>
    </xf>
    <xf numFmtId="3" fontId="29" fillId="0" borderId="19" xfId="65" applyNumberFormat="1" applyFont="1" applyFill="1" applyBorder="1" applyAlignment="1">
      <alignment horizontal="right" vertical="center" wrapText="1"/>
      <protection/>
    </xf>
    <xf numFmtId="0" fontId="56" fillId="0" borderId="19" xfId="0" applyFont="1" applyFill="1" applyBorder="1" applyAlignment="1">
      <alignment horizontal="center" vertical="center" wrapText="1"/>
    </xf>
    <xf numFmtId="0" fontId="56" fillId="0" borderId="19" xfId="0" applyFont="1" applyFill="1" applyBorder="1" applyAlignment="1">
      <alignment horizontal="justify" vertical="center" wrapText="1"/>
    </xf>
    <xf numFmtId="3" fontId="56" fillId="0" borderId="19" xfId="0" applyNumberFormat="1" applyFont="1" applyFill="1" applyBorder="1" applyAlignment="1">
      <alignment vertical="center" wrapText="1"/>
    </xf>
    <xf numFmtId="0" fontId="56" fillId="0" borderId="0" xfId="61" applyFont="1" applyFill="1" applyAlignment="1">
      <alignment vertical="center" wrapText="1"/>
      <protection/>
    </xf>
    <xf numFmtId="3" fontId="56" fillId="0" borderId="19" xfId="0" applyNumberFormat="1" applyFont="1" applyFill="1" applyBorder="1" applyAlignment="1">
      <alignment horizontal="justify" vertical="center" wrapText="1"/>
    </xf>
    <xf numFmtId="3" fontId="56" fillId="0" borderId="19" xfId="0" applyNumberFormat="1" applyFont="1" applyFill="1" applyBorder="1" applyAlignment="1">
      <alignment vertical="center" wrapText="1"/>
    </xf>
    <xf numFmtId="0" fontId="30" fillId="0" borderId="0" xfId="65" applyFont="1" applyFill="1">
      <alignment/>
      <protection/>
    </xf>
    <xf numFmtId="0" fontId="29" fillId="0" borderId="20" xfId="65" applyFont="1" applyFill="1" applyBorder="1" applyAlignment="1">
      <alignment horizontal="center" vertical="center" wrapText="1"/>
      <protection/>
    </xf>
    <xf numFmtId="0" fontId="29" fillId="0" borderId="20" xfId="65" applyFont="1" applyFill="1" applyBorder="1" applyAlignment="1">
      <alignment vertical="center" wrapText="1"/>
      <protection/>
    </xf>
    <xf numFmtId="3" fontId="29" fillId="0" borderId="20" xfId="65" applyNumberFormat="1" applyFont="1" applyFill="1" applyBorder="1" applyAlignment="1">
      <alignment horizontal="right" vertical="center" wrapText="1"/>
      <protection/>
    </xf>
    <xf numFmtId="3" fontId="27" fillId="0" borderId="19" xfId="0" applyNumberFormat="1" applyFont="1" applyFill="1" applyBorder="1" applyAlignment="1">
      <alignment vertical="center" wrapText="1"/>
    </xf>
    <xf numFmtId="3" fontId="10" fillId="0" borderId="19" xfId="0" applyNumberFormat="1" applyFont="1" applyFill="1" applyBorder="1" applyAlignment="1">
      <alignment vertical="center"/>
    </xf>
    <xf numFmtId="0" fontId="26" fillId="0" borderId="19" xfId="0" applyFont="1" applyFill="1" applyBorder="1" applyAlignment="1">
      <alignment/>
    </xf>
    <xf numFmtId="3" fontId="27" fillId="0" borderId="19" xfId="0" applyNumberFormat="1" applyFont="1" applyFill="1" applyBorder="1" applyAlignment="1">
      <alignment vertical="center" wrapText="1"/>
    </xf>
    <xf numFmtId="3" fontId="10" fillId="0" borderId="19" xfId="0" applyNumberFormat="1" applyFont="1" applyFill="1" applyBorder="1" applyAlignment="1">
      <alignment vertical="center"/>
    </xf>
    <xf numFmtId="3" fontId="26" fillId="0" borderId="0" xfId="0" applyNumberFormat="1" applyFont="1" applyFill="1" applyAlignment="1">
      <alignment/>
    </xf>
    <xf numFmtId="165" fontId="10" fillId="0" borderId="19" xfId="46" applyNumberFormat="1" applyFont="1" applyFill="1" applyBorder="1" applyAlignment="1">
      <alignment vertical="center"/>
    </xf>
    <xf numFmtId="3" fontId="27" fillId="0" borderId="19" xfId="0" applyNumberFormat="1" applyFont="1" applyFill="1" applyBorder="1" applyAlignment="1">
      <alignment horizontal="left" vertical="center" wrapText="1"/>
    </xf>
    <xf numFmtId="49" fontId="27" fillId="0" borderId="19" xfId="0" applyNumberFormat="1" applyFont="1" applyFill="1" applyBorder="1" applyAlignment="1">
      <alignment horizontal="left" vertical="center" wrapText="1"/>
    </xf>
    <xf numFmtId="165" fontId="10" fillId="0" borderId="19" xfId="46" applyNumberFormat="1" applyFont="1" applyFill="1" applyBorder="1" applyAlignment="1">
      <alignment vertical="center"/>
    </xf>
    <xf numFmtId="49" fontId="27" fillId="0" borderId="19" xfId="0" applyNumberFormat="1" applyFont="1" applyFill="1" applyBorder="1" applyAlignment="1">
      <alignment horizontal="left" vertical="center" wrapText="1"/>
    </xf>
    <xf numFmtId="3" fontId="55" fillId="0" borderId="19" xfId="0" applyNumberFormat="1" applyFont="1" applyFill="1" applyBorder="1" applyAlignment="1">
      <alignment vertical="center" wrapText="1"/>
    </xf>
    <xf numFmtId="0" fontId="3" fillId="0" borderId="15" xfId="65" applyFont="1" applyBorder="1" applyAlignment="1">
      <alignment horizontal="center" vertical="center" wrapText="1"/>
      <protection/>
    </xf>
    <xf numFmtId="0" fontId="3" fillId="0" borderId="25" xfId="65" applyFont="1" applyBorder="1" applyAlignment="1">
      <alignment horizontal="center" vertical="center" wrapText="1"/>
      <protection/>
    </xf>
    <xf numFmtId="0" fontId="3" fillId="0" borderId="26" xfId="65" applyFont="1" applyBorder="1" applyAlignment="1">
      <alignment horizontal="center" vertical="center" wrapText="1"/>
      <protection/>
    </xf>
    <xf numFmtId="0" fontId="23" fillId="0" borderId="0" xfId="65" applyFont="1" applyAlignment="1">
      <alignment horizontal="center" vertical="center" wrapText="1"/>
      <protection/>
    </xf>
    <xf numFmtId="0" fontId="25" fillId="0" borderId="27" xfId="65" applyFont="1" applyBorder="1" applyAlignment="1">
      <alignment horizontal="center" vertical="center"/>
      <protection/>
    </xf>
    <xf numFmtId="0" fontId="11" fillId="0" borderId="0" xfId="0" applyFont="1" applyAlignment="1">
      <alignment horizontal="right"/>
    </xf>
    <xf numFmtId="0" fontId="17" fillId="0" borderId="26" xfId="65" applyFont="1" applyFill="1" applyBorder="1" applyAlignment="1">
      <alignment horizontal="center" vertical="center"/>
      <protection/>
    </xf>
    <xf numFmtId="0" fontId="11" fillId="0" borderId="0" xfId="0" applyFont="1" applyAlignment="1">
      <alignment horizontal="center"/>
    </xf>
    <xf numFmtId="0" fontId="25" fillId="0" borderId="27" xfId="0" applyFont="1" applyBorder="1" applyAlignment="1">
      <alignment horizontal="center"/>
    </xf>
    <xf numFmtId="0" fontId="12" fillId="0" borderId="0" xfId="65" applyFont="1" applyAlignment="1">
      <alignment horizontal="center"/>
      <protection/>
    </xf>
    <xf numFmtId="2" fontId="2" fillId="0" borderId="28" xfId="0" applyNumberFormat="1" applyFont="1" applyFill="1" applyBorder="1" applyAlignment="1">
      <alignment horizontal="right" wrapText="1"/>
    </xf>
    <xf numFmtId="0" fontId="23" fillId="0" borderId="0" xfId="0" applyFont="1" applyAlignment="1">
      <alignment horizontal="center" vertical="center"/>
    </xf>
    <xf numFmtId="0" fontId="7" fillId="0" borderId="0" xfId="0" applyFont="1" applyAlignment="1">
      <alignment horizontal="center" vertical="center"/>
    </xf>
    <xf numFmtId="0" fontId="5" fillId="0" borderId="15" xfId="0" applyFont="1" applyBorder="1" applyAlignment="1">
      <alignment horizontal="center" vertical="center" wrapText="1"/>
    </xf>
    <xf numFmtId="0" fontId="23" fillId="0" borderId="0" xfId="61" applyFont="1" applyAlignment="1">
      <alignment horizontal="center" vertical="center" wrapText="1"/>
      <protection/>
    </xf>
    <xf numFmtId="0" fontId="18" fillId="0" borderId="0" xfId="65" applyFont="1" applyFill="1" applyAlignment="1">
      <alignment horizontal="left"/>
      <protection/>
    </xf>
    <xf numFmtId="0" fontId="21" fillId="0" borderId="0" xfId="65" applyFont="1" applyFill="1" applyAlignment="1" quotePrefix="1">
      <alignment horizontal="left"/>
      <protection/>
    </xf>
    <xf numFmtId="0" fontId="21" fillId="0" borderId="0" xfId="65" applyFont="1" applyFill="1" applyBorder="1" applyAlignment="1" quotePrefix="1">
      <alignment horizontal="left" wrapText="1"/>
      <protection/>
    </xf>
    <xf numFmtId="0" fontId="21" fillId="0" borderId="0" xfId="65" applyFont="1" applyFill="1" applyBorder="1" applyAlignment="1" quotePrefix="1">
      <alignment horizontal="left"/>
      <protection/>
    </xf>
    <xf numFmtId="0" fontId="17" fillId="0" borderId="10" xfId="65" applyFont="1" applyFill="1" applyBorder="1" applyAlignment="1">
      <alignment horizontal="center" vertical="center"/>
      <protection/>
    </xf>
    <xf numFmtId="0" fontId="17" fillId="0" borderId="29" xfId="65" applyFont="1" applyFill="1" applyBorder="1" applyAlignment="1">
      <alignment horizontal="center" vertical="center"/>
      <protection/>
    </xf>
    <xf numFmtId="0" fontId="17" fillId="0" borderId="11" xfId="65" applyFont="1" applyFill="1" applyBorder="1" applyAlignment="1">
      <alignment horizontal="center" vertical="center"/>
      <protection/>
    </xf>
    <xf numFmtId="0" fontId="17" fillId="0" borderId="25" xfId="65" applyFont="1" applyFill="1" applyBorder="1" applyAlignment="1">
      <alignment horizontal="center" vertical="center"/>
      <protection/>
    </xf>
    <xf numFmtId="0" fontId="5" fillId="0" borderId="0" xfId="65" applyFont="1" applyAlignment="1">
      <alignment horizontal="center" vertical="center"/>
      <protection/>
    </xf>
    <xf numFmtId="0" fontId="27" fillId="0" borderId="22" xfId="65" applyFont="1" applyFill="1" applyBorder="1" applyAlignment="1">
      <alignment horizontal="center" vertical="center" wrapText="1"/>
      <protection/>
    </xf>
    <xf numFmtId="0" fontId="27" fillId="0" borderId="30" xfId="65" applyFont="1" applyFill="1" applyBorder="1" applyAlignment="1">
      <alignment horizontal="center" vertical="center" wrapText="1"/>
      <protection/>
    </xf>
    <xf numFmtId="0" fontId="11" fillId="0" borderId="0" xfId="0" applyFont="1" applyFill="1" applyAlignment="1">
      <alignment horizontal="center"/>
    </xf>
    <xf numFmtId="0" fontId="5" fillId="0" borderId="0" xfId="65" applyFont="1" applyFill="1" applyAlignment="1">
      <alignment horizontal="center"/>
      <protection/>
    </xf>
    <xf numFmtId="0" fontId="7" fillId="0" borderId="0" xfId="0" applyFont="1" applyFill="1" applyAlignment="1">
      <alignment horizontal="center" vertical="center"/>
    </xf>
    <xf numFmtId="0" fontId="4" fillId="0" borderId="31" xfId="65" applyFont="1" applyFill="1" applyBorder="1" applyAlignment="1">
      <alignment horizontal="center"/>
      <protection/>
    </xf>
    <xf numFmtId="0" fontId="27" fillId="0" borderId="17" xfId="65" applyFont="1" applyFill="1" applyBorder="1" applyAlignment="1">
      <alignment horizontal="center" vertical="center" wrapText="1"/>
      <protection/>
    </xf>
    <xf numFmtId="0" fontId="37" fillId="0" borderId="15" xfId="61" applyFont="1" applyBorder="1" applyAlignment="1">
      <alignment horizontal="center" vertical="center" wrapText="1"/>
      <protection/>
    </xf>
    <xf numFmtId="0" fontId="5" fillId="0" borderId="0" xfId="61" applyFont="1" applyAlignment="1">
      <alignment horizontal="center" vertical="center" wrapText="1"/>
      <protection/>
    </xf>
    <xf numFmtId="0" fontId="7" fillId="0" borderId="0" xfId="61" applyFont="1" applyAlignment="1">
      <alignment horizontal="center" vertical="center"/>
      <protection/>
    </xf>
    <xf numFmtId="0" fontId="4" fillId="0" borderId="27" xfId="61" applyFont="1" applyBorder="1" applyAlignment="1">
      <alignment horizontal="center" vertical="center" wrapText="1"/>
      <protection/>
    </xf>
    <xf numFmtId="0" fontId="34" fillId="0" borderId="15" xfId="0"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0" fontId="34" fillId="0" borderId="15" xfId="0" applyFont="1" applyFill="1" applyBorder="1" applyAlignment="1">
      <alignment horizontal="center" vertical="center"/>
    </xf>
    <xf numFmtId="0" fontId="5" fillId="0" borderId="0" xfId="0" applyFont="1" applyFill="1" applyAlignment="1">
      <alignment horizontal="center" vertical="center" wrapText="1"/>
    </xf>
    <xf numFmtId="0" fontId="28" fillId="0" borderId="27"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12" fillId="0" borderId="0" xfId="64" applyFont="1" applyAlignment="1">
      <alignment horizontal="center"/>
      <protection/>
    </xf>
    <xf numFmtId="0" fontId="13" fillId="0" borderId="27" xfId="64" applyFont="1" applyBorder="1" applyAlignment="1">
      <alignment horizontal="center"/>
      <protection/>
    </xf>
    <xf numFmtId="0" fontId="10" fillId="0" borderId="32" xfId="64" applyFont="1" applyFill="1" applyBorder="1" applyAlignment="1">
      <alignment horizontal="center" vertical="center" wrapText="1"/>
      <protection/>
    </xf>
    <xf numFmtId="0" fontId="10" fillId="0" borderId="33" xfId="64" applyFont="1" applyFill="1" applyBorder="1" applyAlignment="1">
      <alignment horizontal="center" vertical="center" wrapText="1"/>
      <protection/>
    </xf>
    <xf numFmtId="0" fontId="10" fillId="0" borderId="34" xfId="64" applyFont="1" applyFill="1" applyBorder="1" applyAlignment="1">
      <alignment horizontal="center" vertical="center" wrapText="1"/>
      <protection/>
    </xf>
    <xf numFmtId="0" fontId="32" fillId="0" borderId="32" xfId="64" applyFont="1" applyFill="1" applyBorder="1" applyAlignment="1">
      <alignment horizontal="center" vertical="center" wrapText="1"/>
      <protection/>
    </xf>
    <xf numFmtId="0" fontId="32" fillId="0" borderId="33" xfId="64" applyFont="1" applyFill="1" applyBorder="1" applyAlignment="1">
      <alignment horizontal="center" vertical="center" wrapText="1"/>
      <protection/>
    </xf>
    <xf numFmtId="0" fontId="32" fillId="0" borderId="34" xfId="64" applyFont="1" applyFill="1" applyBorder="1" applyAlignment="1">
      <alignment horizontal="center" vertical="center" wrapText="1"/>
      <protection/>
    </xf>
    <xf numFmtId="0" fontId="12" fillId="0" borderId="25" xfId="64" applyFont="1" applyFill="1" applyBorder="1" applyAlignment="1">
      <alignment horizontal="center" vertical="center"/>
      <protection/>
    </xf>
    <xf numFmtId="0" fontId="12" fillId="0" borderId="35" xfId="64" applyFont="1" applyFill="1" applyBorder="1" applyAlignment="1">
      <alignment horizontal="center" vertical="center"/>
      <protection/>
    </xf>
    <xf numFmtId="0" fontId="12" fillId="0" borderId="36" xfId="64" applyFont="1" applyFill="1" applyBorder="1" applyAlignment="1">
      <alignment horizontal="center" vertical="center"/>
      <protection/>
    </xf>
    <xf numFmtId="0" fontId="17" fillId="0" borderId="15" xfId="61" applyNumberFormat="1" applyFont="1" applyBorder="1" applyAlignment="1">
      <alignment horizontal="center" vertical="center" wrapText="1"/>
      <protection/>
    </xf>
    <xf numFmtId="0" fontId="17" fillId="0" borderId="15" xfId="61" applyFont="1" applyBorder="1" applyAlignment="1">
      <alignment horizontal="center" vertical="center" wrapText="1"/>
      <protection/>
    </xf>
    <xf numFmtId="0" fontId="17" fillId="0" borderId="25" xfId="61" applyNumberFormat="1" applyFont="1" applyBorder="1" applyAlignment="1">
      <alignment horizontal="center" vertical="center" wrapText="1"/>
      <protection/>
    </xf>
    <xf numFmtId="0" fontId="17" fillId="0" borderId="37" xfId="61" applyNumberFormat="1" applyFont="1" applyBorder="1" applyAlignment="1">
      <alignment horizontal="center" vertical="center" wrapText="1"/>
      <protection/>
    </xf>
    <xf numFmtId="0" fontId="17" fillId="0" borderId="26" xfId="61" applyNumberFormat="1" applyFont="1" applyBorder="1" applyAlignment="1">
      <alignment horizontal="center" vertical="center" wrapText="1"/>
      <protection/>
    </xf>
    <xf numFmtId="0" fontId="11" fillId="0" borderId="15" xfId="61" applyNumberFormat="1" applyFont="1" applyBorder="1" applyAlignment="1">
      <alignment horizontal="center" vertical="center" wrapText="1"/>
      <protection/>
    </xf>
    <xf numFmtId="0" fontId="12" fillId="0" borderId="0" xfId="61" applyNumberFormat="1" applyFont="1" applyBorder="1" applyAlignment="1">
      <alignment horizontal="center"/>
      <protection/>
    </xf>
    <xf numFmtId="0" fontId="12" fillId="0" borderId="0" xfId="61" applyFont="1" applyBorder="1" applyAlignment="1">
      <alignment horizontal="center"/>
      <protection/>
    </xf>
    <xf numFmtId="0" fontId="16" fillId="0" borderId="27" xfId="61" applyNumberFormat="1" applyFont="1" applyBorder="1" applyAlignment="1">
      <alignment horizontal="center"/>
      <protection/>
    </xf>
    <xf numFmtId="0" fontId="23" fillId="0" borderId="0" xfId="61" applyFont="1" applyAlignment="1">
      <alignment horizontal="center" wrapText="1"/>
      <protection/>
    </xf>
    <xf numFmtId="0" fontId="5" fillId="0" borderId="17" xfId="61" applyFont="1" applyBorder="1" applyAlignment="1">
      <alignment horizontal="center" wrapText="1"/>
      <protection/>
    </xf>
    <xf numFmtId="0" fontId="6" fillId="0" borderId="17"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6" fillId="0" borderId="17" xfId="61" applyFont="1" applyBorder="1" applyAlignment="1">
      <alignment horizontal="center" wrapText="1"/>
      <protection/>
    </xf>
    <xf numFmtId="0" fontId="23" fillId="0" borderId="0" xfId="61" applyFont="1" applyAlignment="1">
      <alignment horizontal="center"/>
      <protection/>
    </xf>
    <xf numFmtId="0" fontId="56" fillId="0" borderId="32"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32" xfId="0" applyNumberFormat="1" applyFont="1" applyBorder="1" applyAlignment="1">
      <alignment horizontal="center" vertical="center" wrapText="1"/>
    </xf>
    <xf numFmtId="0" fontId="56" fillId="0" borderId="33" xfId="0" applyNumberFormat="1" applyFont="1" applyBorder="1" applyAlignment="1">
      <alignment horizontal="center" vertical="center" wrapText="1"/>
    </xf>
    <xf numFmtId="0" fontId="56" fillId="0" borderId="34" xfId="0" applyNumberFormat="1"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3" xfId="0" applyFont="1" applyBorder="1" applyAlignment="1">
      <alignment horizontal="center" vertical="center" wrapText="1"/>
    </xf>
    <xf numFmtId="0" fontId="58" fillId="0" borderId="0" xfId="0" applyFont="1" applyAlignment="1">
      <alignment horizontal="center" vertical="center" wrapText="1"/>
    </xf>
    <xf numFmtId="0" fontId="23" fillId="0" borderId="0" xfId="0" applyFont="1" applyAlignment="1">
      <alignment horizontal="center" vertical="center" wrapText="1"/>
    </xf>
    <xf numFmtId="3"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7" fillId="0" borderId="42" xfId="0" applyFont="1" applyBorder="1" applyAlignment="1">
      <alignment horizontal="righ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_Bao cao chi hang thang 2_Tong họp DT Chi NS ĐF 2010 BCHĐND 18-11-2009" xfId="40"/>
    <cellStyle name="Calculation" xfId="41"/>
    <cellStyle name="Check Cell" xfId="42"/>
    <cellStyle name="Chuẩn 2_Tong họp DT Chi NS ĐF 2010 BCHĐND 18-11-2009" xfId="43"/>
    <cellStyle name="Comma" xfId="44"/>
    <cellStyle name="Comma [0]" xfId="45"/>
    <cellStyle name="Comma 10 10 2" xfId="46"/>
    <cellStyle name="Comma 2" xfId="47"/>
    <cellStyle name="Comma 3" xfId="48"/>
    <cellStyle name="Comma 4"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2 3" xfId="63"/>
    <cellStyle name="Normal 3" xfId="64"/>
    <cellStyle name="Normal 4" xfId="65"/>
    <cellStyle name="Normal 5" xfId="66"/>
    <cellStyle name="Normal 6" xfId="67"/>
    <cellStyle name="Normal_Bieu mau (CV )" xfId="68"/>
    <cellStyle name="Note" xfId="69"/>
    <cellStyle name="Output" xfId="70"/>
    <cellStyle name="Percent" xfId="71"/>
    <cellStyle name="Percent 2" xfId="72"/>
    <cellStyle name="Percent 3"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NG%20SAU%2015%2010%202018\N&#258;M%202019\002%20C&#212;NG%20KHAI%20NG&#194;N%20S&#193;CH\C&#244;ng%20khai%20DT%202019%20b&#225;o%20c&#225;o%20H&#272;ND%20ng&#224;y%200412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mquang\Downloads\NQ%20PH&#194;N%20B&#7892;%20NS%20CAP%20T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33"/>
      <sheetName val="Biểu 34"/>
      <sheetName val="Biểu 35"/>
      <sheetName val="Biểu 36"/>
      <sheetName val="Biểu 37"/>
      <sheetName val="Biểu 38"/>
      <sheetName val="Biểu 39"/>
      <sheetName val="Biểu 40"/>
      <sheetName val="Biểu 41"/>
      <sheetName val="Biểu 42"/>
      <sheetName val="Biểu 43"/>
      <sheetName val="Biểu 44"/>
      <sheetName val="Biểu 45"/>
      <sheetName val="Biểu 59(năm)"/>
      <sheetName val="Biểu 60(năm)"/>
      <sheetName val="Biểu 61(năm)"/>
    </sheetNames>
    <sheetDataSet>
      <sheetData sheetId="4">
        <row r="36">
          <cell r="C36">
            <v>800</v>
          </cell>
        </row>
        <row r="37">
          <cell r="C37">
            <v>1230</v>
          </cell>
        </row>
        <row r="39">
          <cell r="C3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s>
    <sheetDataSet>
      <sheetData sheetId="14">
        <row r="15">
          <cell r="D15">
            <v>95721.509</v>
          </cell>
          <cell r="E15">
            <v>3813</v>
          </cell>
          <cell r="F15">
            <v>74</v>
          </cell>
        </row>
        <row r="16">
          <cell r="D16">
            <v>63814.339</v>
          </cell>
          <cell r="E16">
            <v>5951</v>
          </cell>
          <cell r="F16">
            <v>70</v>
          </cell>
        </row>
        <row r="17">
          <cell r="D17">
            <v>7531.849</v>
          </cell>
          <cell r="E17">
            <v>6056</v>
          </cell>
          <cell r="F17">
            <v>466</v>
          </cell>
        </row>
        <row r="18">
          <cell r="D18">
            <v>63814.339</v>
          </cell>
          <cell r="E18">
            <v>7099</v>
          </cell>
          <cell r="F18">
            <v>86</v>
          </cell>
        </row>
        <row r="19">
          <cell r="D19">
            <v>7047.13</v>
          </cell>
          <cell r="E19">
            <v>3874</v>
          </cell>
          <cell r="F19">
            <v>142</v>
          </cell>
        </row>
        <row r="20">
          <cell r="D20">
            <v>7870.57</v>
          </cell>
          <cell r="E20">
            <v>3310</v>
          </cell>
          <cell r="F20">
            <v>468</v>
          </cell>
        </row>
        <row r="21">
          <cell r="D21">
            <v>7274.037</v>
          </cell>
          <cell r="E21">
            <v>4637</v>
          </cell>
          <cell r="F21">
            <v>130</v>
          </cell>
        </row>
        <row r="22">
          <cell r="D22">
            <v>11344.073</v>
          </cell>
          <cell r="E22">
            <v>3722</v>
          </cell>
          <cell r="F22">
            <v>130</v>
          </cell>
        </row>
        <row r="23">
          <cell r="D23">
            <v>9234.174</v>
          </cell>
          <cell r="E23">
            <v>3093</v>
          </cell>
          <cell r="F23">
            <v>522</v>
          </cell>
        </row>
        <row r="24">
          <cell r="D24">
            <v>8529.752</v>
          </cell>
          <cell r="E24">
            <v>1741</v>
          </cell>
          <cell r="F24">
            <v>138</v>
          </cell>
        </row>
        <row r="25">
          <cell r="D25">
            <v>9449.231</v>
          </cell>
          <cell r="E25">
            <v>7651</v>
          </cell>
          <cell r="F25">
            <v>486</v>
          </cell>
        </row>
        <row r="26">
          <cell r="D26">
            <v>10601.542</v>
          </cell>
          <cell r="E26">
            <v>5467</v>
          </cell>
          <cell r="F26">
            <v>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7"/>
  <sheetViews>
    <sheetView zoomScalePageLayoutView="0" workbookViewId="0" topLeftCell="A1">
      <selection activeCell="A4" sqref="A4"/>
    </sheetView>
  </sheetViews>
  <sheetFormatPr defaultColWidth="9.140625" defaultRowHeight="15"/>
  <cols>
    <col min="1" max="1" width="4.57421875" style="0" customWidth="1"/>
    <col min="2" max="2" width="60.8515625" style="0" customWidth="1"/>
    <col min="3" max="3" width="28.28125" style="0" customWidth="1"/>
    <col min="4" max="4" width="10.140625" style="0" bestFit="1" customWidth="1"/>
  </cols>
  <sheetData>
    <row r="1" ht="16.5">
      <c r="C1" s="138" t="s">
        <v>336</v>
      </c>
    </row>
    <row r="2" spans="1:3" s="2" customFormat="1" ht="28.5" customHeight="1">
      <c r="A2" s="353" t="s">
        <v>541</v>
      </c>
      <c r="B2" s="353"/>
      <c r="C2" s="353"/>
    </row>
    <row r="3" spans="1:5" s="2" customFormat="1" ht="26.25" customHeight="1">
      <c r="A3" s="354" t="s">
        <v>644</v>
      </c>
      <c r="B3" s="354"/>
      <c r="C3" s="354"/>
      <c r="D3" s="137"/>
      <c r="E3" s="137"/>
    </row>
    <row r="4" spans="1:5" s="2" customFormat="1" ht="16.5">
      <c r="A4" s="136"/>
      <c r="B4" s="136"/>
      <c r="C4" s="136"/>
      <c r="D4" s="137"/>
      <c r="E4" s="137"/>
    </row>
    <row r="5" s="2" customFormat="1" ht="16.5">
      <c r="C5" s="154" t="s">
        <v>82</v>
      </c>
    </row>
    <row r="6" spans="1:3" s="2" customFormat="1" ht="16.5">
      <c r="A6" s="355" t="s">
        <v>32</v>
      </c>
      <c r="B6" s="355" t="s">
        <v>64</v>
      </c>
      <c r="C6" s="355" t="s">
        <v>65</v>
      </c>
    </row>
    <row r="7" spans="1:3" s="2" customFormat="1" ht="16.5">
      <c r="A7" s="355"/>
      <c r="B7" s="355"/>
      <c r="C7" s="355"/>
    </row>
    <row r="8" spans="1:3" s="3" customFormat="1" ht="29.25" customHeight="1">
      <c r="A8" s="139" t="s">
        <v>34</v>
      </c>
      <c r="B8" s="139" t="s">
        <v>36</v>
      </c>
      <c r="C8" s="140">
        <v>13522551</v>
      </c>
    </row>
    <row r="9" spans="1:3" s="3" customFormat="1" ht="16.5">
      <c r="A9" s="141" t="s">
        <v>37</v>
      </c>
      <c r="B9" s="142" t="s">
        <v>38</v>
      </c>
      <c r="C9" s="143">
        <v>12159942</v>
      </c>
    </row>
    <row r="10" spans="1:3" s="2" customFormat="1" ht="16.5">
      <c r="A10" s="144">
        <v>1</v>
      </c>
      <c r="B10" s="145" t="s">
        <v>40</v>
      </c>
      <c r="C10" s="146">
        <v>3323380</v>
      </c>
    </row>
    <row r="11" spans="1:3" s="2" customFormat="1" ht="16.5">
      <c r="A11" s="144">
        <v>2</v>
      </c>
      <c r="B11" s="145" t="s">
        <v>41</v>
      </c>
      <c r="C11" s="146">
        <v>8836562</v>
      </c>
    </row>
    <row r="12" spans="1:3" s="3" customFormat="1" ht="16.5">
      <c r="A12" s="147" t="s">
        <v>42</v>
      </c>
      <c r="B12" s="148" t="s">
        <v>66</v>
      </c>
      <c r="C12" s="143">
        <v>1362609</v>
      </c>
    </row>
    <row r="13" spans="1:3" s="2" customFormat="1" ht="16.5">
      <c r="A13" s="144" t="s">
        <v>39</v>
      </c>
      <c r="B13" s="145" t="s">
        <v>43</v>
      </c>
      <c r="C13" s="146">
        <v>176500</v>
      </c>
    </row>
    <row r="14" spans="1:3" s="2" customFormat="1" ht="16.5">
      <c r="A14" s="144" t="s">
        <v>39</v>
      </c>
      <c r="B14" s="145" t="s">
        <v>44</v>
      </c>
      <c r="C14" s="146">
        <v>1186109</v>
      </c>
    </row>
    <row r="15" spans="1:3" s="2" customFormat="1" ht="16.5">
      <c r="A15" s="150" t="s">
        <v>80</v>
      </c>
      <c r="B15" s="151" t="s">
        <v>335</v>
      </c>
      <c r="C15" s="146"/>
    </row>
    <row r="16" spans="1:3" s="2" customFormat="1" ht="16.5">
      <c r="A16" s="150" t="s">
        <v>128</v>
      </c>
      <c r="B16" s="151" t="s">
        <v>72</v>
      </c>
      <c r="C16" s="146"/>
    </row>
    <row r="17" spans="1:3" s="2" customFormat="1" ht="16.5">
      <c r="A17" s="150" t="s">
        <v>154</v>
      </c>
      <c r="B17" s="151" t="s">
        <v>73</v>
      </c>
      <c r="C17" s="146"/>
    </row>
    <row r="18" spans="1:4" s="3" customFormat="1" ht="25.5" customHeight="1">
      <c r="A18" s="147" t="s">
        <v>35</v>
      </c>
      <c r="B18" s="147" t="s">
        <v>45</v>
      </c>
      <c r="C18" s="149">
        <v>13528850.58</v>
      </c>
      <c r="D18" s="4"/>
    </row>
    <row r="19" spans="1:3" s="3" customFormat="1" ht="16.5">
      <c r="A19" s="147" t="s">
        <v>37</v>
      </c>
      <c r="B19" s="148" t="s">
        <v>46</v>
      </c>
      <c r="C19" s="149">
        <v>12342741.58</v>
      </c>
    </row>
    <row r="20" spans="1:3" s="2" customFormat="1" ht="16.5">
      <c r="A20" s="144">
        <v>1</v>
      </c>
      <c r="B20" s="145" t="s">
        <v>47</v>
      </c>
      <c r="C20" s="146">
        <v>2822265</v>
      </c>
    </row>
    <row r="21" spans="1:3" s="2" customFormat="1" ht="16.5">
      <c r="A21" s="144">
        <v>2</v>
      </c>
      <c r="B21" s="145" t="s">
        <v>48</v>
      </c>
      <c r="C21" s="146">
        <v>9264414</v>
      </c>
    </row>
    <row r="22" spans="1:3" s="2" customFormat="1" ht="16.5">
      <c r="A22" s="144">
        <v>3</v>
      </c>
      <c r="B22" s="145" t="s">
        <v>49</v>
      </c>
      <c r="C22" s="146">
        <v>8100</v>
      </c>
    </row>
    <row r="23" spans="1:3" s="2" customFormat="1" ht="16.5">
      <c r="A23" s="144">
        <v>4</v>
      </c>
      <c r="B23" s="145" t="s">
        <v>50</v>
      </c>
      <c r="C23" s="146">
        <v>1230</v>
      </c>
    </row>
    <row r="24" spans="1:3" s="2" customFormat="1" ht="16.5">
      <c r="A24" s="144">
        <v>5</v>
      </c>
      <c r="B24" s="145" t="s">
        <v>51</v>
      </c>
      <c r="C24" s="146">
        <v>246732.58</v>
      </c>
    </row>
    <row r="25" spans="1:3" s="2" customFormat="1" ht="16.5">
      <c r="A25" s="144">
        <v>6</v>
      </c>
      <c r="B25" s="145" t="s">
        <v>52</v>
      </c>
      <c r="C25" s="146">
        <v>0</v>
      </c>
    </row>
    <row r="26" spans="1:3" s="3" customFormat="1" ht="16.5">
      <c r="A26" s="147" t="s">
        <v>42</v>
      </c>
      <c r="B26" s="148" t="s">
        <v>53</v>
      </c>
      <c r="C26" s="149">
        <v>1186109</v>
      </c>
    </row>
    <row r="27" spans="1:3" s="2" customFormat="1" ht="16.5">
      <c r="A27" s="144">
        <v>1</v>
      </c>
      <c r="B27" s="145" t="s">
        <v>54</v>
      </c>
      <c r="C27" s="146">
        <v>422610</v>
      </c>
    </row>
    <row r="28" spans="1:3" s="2" customFormat="1" ht="16.5">
      <c r="A28" s="144">
        <v>2</v>
      </c>
      <c r="B28" s="145" t="s">
        <v>55</v>
      </c>
      <c r="C28" s="146">
        <v>763499</v>
      </c>
    </row>
    <row r="29" spans="1:3" s="3" customFormat="1" ht="16.5">
      <c r="A29" s="147" t="s">
        <v>56</v>
      </c>
      <c r="B29" s="141" t="s">
        <v>540</v>
      </c>
      <c r="C29" s="149">
        <v>6299.5800000000745</v>
      </c>
    </row>
    <row r="30" spans="1:3" s="3" customFormat="1" ht="16.5">
      <c r="A30" s="147" t="s">
        <v>57</v>
      </c>
      <c r="B30" s="147" t="s">
        <v>58</v>
      </c>
      <c r="C30" s="149">
        <v>23200</v>
      </c>
    </row>
    <row r="31" spans="1:3" s="2" customFormat="1" ht="16.5">
      <c r="A31" s="144">
        <v>1</v>
      </c>
      <c r="B31" s="145" t="s">
        <v>59</v>
      </c>
      <c r="C31" s="146">
        <v>0</v>
      </c>
    </row>
    <row r="32" spans="1:3" s="2" customFormat="1" ht="33">
      <c r="A32" s="144">
        <v>2</v>
      </c>
      <c r="B32" s="145" t="s">
        <v>60</v>
      </c>
      <c r="C32" s="146">
        <v>23200</v>
      </c>
    </row>
    <row r="33" spans="1:3" s="3" customFormat="1" ht="16.5">
      <c r="A33" s="147" t="s">
        <v>67</v>
      </c>
      <c r="B33" s="147" t="s">
        <v>61</v>
      </c>
      <c r="C33" s="149">
        <v>29500</v>
      </c>
    </row>
    <row r="34" spans="1:3" s="2" customFormat="1" ht="16.5">
      <c r="A34" s="144">
        <v>1</v>
      </c>
      <c r="B34" s="145" t="s">
        <v>62</v>
      </c>
      <c r="C34" s="146">
        <v>29500</v>
      </c>
    </row>
    <row r="35" spans="1:3" s="2" customFormat="1" ht="16.5">
      <c r="A35" s="152">
        <v>2</v>
      </c>
      <c r="B35" s="153" t="s">
        <v>63</v>
      </c>
      <c r="C35" s="153"/>
    </row>
    <row r="36" spans="2:3" ht="28.5" customHeight="1">
      <c r="B36" s="352"/>
      <c r="C36" s="352"/>
    </row>
    <row r="37" ht="15">
      <c r="A37" s="1"/>
    </row>
  </sheetData>
  <sheetProtection/>
  <mergeCells count="6">
    <mergeCell ref="B36:C36"/>
    <mergeCell ref="A2:C2"/>
    <mergeCell ref="A3:C3"/>
    <mergeCell ref="A6:A7"/>
    <mergeCell ref="B6:B7"/>
    <mergeCell ref="C6:C7"/>
  </mergeCells>
  <printOptions/>
  <pageMargins left="0.67" right="0.45" top="0.75" bottom="0.2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P29"/>
  <sheetViews>
    <sheetView zoomScalePageLayoutView="0" workbookViewId="0" topLeftCell="A16">
      <selection activeCell="G12" activeCellId="1" sqref="D12 G12"/>
    </sheetView>
  </sheetViews>
  <sheetFormatPr defaultColWidth="11.57421875" defaultRowHeight="15"/>
  <cols>
    <col min="1" max="1" width="5.7109375" style="99" customWidth="1"/>
    <col min="2" max="2" width="17.57421875" style="5" customWidth="1"/>
    <col min="3" max="3" width="13.00390625" style="5" customWidth="1"/>
    <col min="4" max="4" width="12.140625" style="5" customWidth="1"/>
    <col min="5" max="5" width="11.57421875" style="5" customWidth="1"/>
    <col min="6" max="6" width="14.421875" style="5" customWidth="1"/>
    <col min="7" max="8" width="13.00390625" style="5" customWidth="1"/>
    <col min="9" max="9" width="13.7109375" style="5" customWidth="1"/>
    <col min="10" max="10" width="13.00390625" style="5" customWidth="1"/>
    <col min="11" max="16384" width="11.57421875" style="5" customWidth="1"/>
  </cols>
  <sheetData>
    <row r="1" spans="9:11" ht="16.5">
      <c r="I1" s="349" t="s">
        <v>343</v>
      </c>
      <c r="J1" s="349"/>
      <c r="K1" s="170"/>
    </row>
    <row r="2" spans="1:10" ht="27.75" customHeight="1">
      <c r="A2" s="400" t="s">
        <v>578</v>
      </c>
      <c r="B2" s="401"/>
      <c r="C2" s="401"/>
      <c r="D2" s="401"/>
      <c r="E2" s="401"/>
      <c r="F2" s="401"/>
      <c r="G2" s="401"/>
      <c r="H2" s="401"/>
      <c r="I2" s="401"/>
      <c r="J2" s="401"/>
    </row>
    <row r="3" spans="1:16" s="98" customFormat="1" ht="22.5" customHeight="1">
      <c r="A3" s="354" t="str">
        <f>'Biểu 48'!A3:D3</f>
        <v>(Kèm theo Công văn số: 42/STC-KHNS ngày 06/01/2020 của Sở Tài chính Hải Dương)</v>
      </c>
      <c r="B3" s="354"/>
      <c r="C3" s="354"/>
      <c r="D3" s="354"/>
      <c r="E3" s="354"/>
      <c r="F3" s="354"/>
      <c r="G3" s="354"/>
      <c r="H3" s="354"/>
      <c r="I3" s="354"/>
      <c r="J3" s="354"/>
      <c r="K3" s="137"/>
      <c r="L3" s="137"/>
      <c r="M3" s="137"/>
      <c r="N3" s="137"/>
      <c r="O3" s="137"/>
      <c r="P3" s="137"/>
    </row>
    <row r="4" spans="1:16" s="98" customFormat="1" ht="16.5">
      <c r="A4" s="94"/>
      <c r="B4" s="94"/>
      <c r="C4" s="94"/>
      <c r="D4" s="94"/>
      <c r="E4" s="94"/>
      <c r="F4" s="94"/>
      <c r="G4" s="94"/>
      <c r="H4" s="94"/>
      <c r="I4" s="94"/>
      <c r="J4" s="94"/>
      <c r="K4" s="8"/>
      <c r="L4" s="8"/>
      <c r="M4" s="8"/>
      <c r="N4" s="8"/>
      <c r="O4" s="8"/>
      <c r="P4" s="8"/>
    </row>
    <row r="5" spans="7:10" ht="23.25" customHeight="1">
      <c r="G5" s="402" t="s">
        <v>82</v>
      </c>
      <c r="H5" s="402"/>
      <c r="I5" s="402"/>
      <c r="J5" s="402"/>
    </row>
    <row r="6" spans="1:10" s="98" customFormat="1" ht="40.5" customHeight="1">
      <c r="A6" s="394" t="s">
        <v>83</v>
      </c>
      <c r="B6" s="394" t="s">
        <v>303</v>
      </c>
      <c r="C6" s="394" t="s">
        <v>304</v>
      </c>
      <c r="D6" s="396" t="s">
        <v>305</v>
      </c>
      <c r="E6" s="397"/>
      <c r="F6" s="398"/>
      <c r="G6" s="394" t="s">
        <v>306</v>
      </c>
      <c r="H6" s="394" t="s">
        <v>307</v>
      </c>
      <c r="I6" s="394" t="s">
        <v>73</v>
      </c>
      <c r="J6" s="394" t="s">
        <v>308</v>
      </c>
    </row>
    <row r="7" spans="1:10" s="98" customFormat="1" ht="16.5">
      <c r="A7" s="395"/>
      <c r="B7" s="395"/>
      <c r="C7" s="394"/>
      <c r="D7" s="394" t="s">
        <v>226</v>
      </c>
      <c r="E7" s="399" t="s">
        <v>309</v>
      </c>
      <c r="F7" s="399" t="s">
        <v>310</v>
      </c>
      <c r="G7" s="394"/>
      <c r="H7" s="394"/>
      <c r="I7" s="394"/>
      <c r="J7" s="394"/>
    </row>
    <row r="8" spans="1:10" s="98" customFormat="1" ht="16.5">
      <c r="A8" s="395"/>
      <c r="B8" s="395"/>
      <c r="C8" s="394"/>
      <c r="D8" s="394"/>
      <c r="E8" s="399"/>
      <c r="F8" s="399"/>
      <c r="G8" s="394"/>
      <c r="H8" s="394"/>
      <c r="I8" s="394"/>
      <c r="J8" s="394"/>
    </row>
    <row r="9" spans="1:10" s="98" customFormat="1" ht="16.5">
      <c r="A9" s="395"/>
      <c r="B9" s="395"/>
      <c r="C9" s="394"/>
      <c r="D9" s="394"/>
      <c r="E9" s="399"/>
      <c r="F9" s="399"/>
      <c r="G9" s="394"/>
      <c r="H9" s="394"/>
      <c r="I9" s="394"/>
      <c r="J9" s="394"/>
    </row>
    <row r="10" spans="1:10" s="98" customFormat="1" ht="16.5">
      <c r="A10" s="395"/>
      <c r="B10" s="395"/>
      <c r="C10" s="394"/>
      <c r="D10" s="394"/>
      <c r="E10" s="399"/>
      <c r="F10" s="399"/>
      <c r="G10" s="394"/>
      <c r="H10" s="394"/>
      <c r="I10" s="394"/>
      <c r="J10" s="394"/>
    </row>
    <row r="11" spans="1:10" s="172" customFormat="1" ht="19.5" customHeight="1">
      <c r="A11" s="92" t="s">
        <v>34</v>
      </c>
      <c r="B11" s="92" t="s">
        <v>35</v>
      </c>
      <c r="C11" s="171">
        <v>1</v>
      </c>
      <c r="D11" s="92">
        <v>2</v>
      </c>
      <c r="E11" s="171">
        <v>3</v>
      </c>
      <c r="F11" s="92">
        <v>4</v>
      </c>
      <c r="G11" s="171">
        <v>5</v>
      </c>
      <c r="H11" s="92">
        <v>6</v>
      </c>
      <c r="I11" s="171">
        <v>7</v>
      </c>
      <c r="J11" s="92">
        <v>8</v>
      </c>
    </row>
    <row r="12" spans="1:12" s="98" customFormat="1" ht="23.25" customHeight="1">
      <c r="A12" s="100"/>
      <c r="B12" s="101" t="s">
        <v>197</v>
      </c>
      <c r="C12" s="102">
        <f>SUM(C14:C25)</f>
        <v>3770680</v>
      </c>
      <c r="D12" s="102">
        <f aca="true" t="shared" si="0" ref="D12:I12">SUM(D14:D25)</f>
        <v>3145562.4639999997</v>
      </c>
      <c r="E12" s="102">
        <f t="shared" si="0"/>
        <v>702426</v>
      </c>
      <c r="F12" s="102">
        <f t="shared" si="0"/>
        <v>2443136.464</v>
      </c>
      <c r="G12" s="102">
        <f t="shared" si="0"/>
        <v>4780959.550000001</v>
      </c>
      <c r="H12" s="102">
        <f t="shared" si="0"/>
        <v>0</v>
      </c>
      <c r="I12" s="102">
        <f t="shared" si="0"/>
        <v>0</v>
      </c>
      <c r="J12" s="102">
        <f>SUM(J14:J25)</f>
        <v>7926522</v>
      </c>
      <c r="K12" s="103"/>
      <c r="L12" s="103"/>
    </row>
    <row r="13" spans="1:12" s="98" customFormat="1" ht="16.5">
      <c r="A13" s="104"/>
      <c r="B13" s="105"/>
      <c r="C13" s="106"/>
      <c r="D13" s="106"/>
      <c r="E13" s="106"/>
      <c r="F13" s="106"/>
      <c r="G13" s="106"/>
      <c r="H13" s="106"/>
      <c r="I13" s="106"/>
      <c r="J13" s="106"/>
      <c r="K13" s="103"/>
      <c r="L13" s="103"/>
    </row>
    <row r="14" spans="1:12" ht="18.75" customHeight="1">
      <c r="A14" s="107">
        <v>1</v>
      </c>
      <c r="B14" s="108" t="s">
        <v>291</v>
      </c>
      <c r="C14" s="109">
        <v>1166881</v>
      </c>
      <c r="D14" s="109">
        <v>1023287.164</v>
      </c>
      <c r="E14" s="109">
        <v>183951</v>
      </c>
      <c r="F14" s="109">
        <v>839336.164</v>
      </c>
      <c r="G14" s="109">
        <v>489736.35</v>
      </c>
      <c r="H14" s="109">
        <v>0</v>
      </c>
      <c r="I14" s="109">
        <v>0</v>
      </c>
      <c r="J14" s="109">
        <v>1513023</v>
      </c>
      <c r="K14" s="6"/>
      <c r="L14" s="103"/>
    </row>
    <row r="15" spans="1:12" ht="18.75" customHeight="1">
      <c r="A15" s="107">
        <v>2</v>
      </c>
      <c r="B15" s="108" t="s">
        <v>292</v>
      </c>
      <c r="C15" s="109">
        <v>528100</v>
      </c>
      <c r="D15" s="109">
        <v>492533</v>
      </c>
      <c r="E15" s="109">
        <v>261635</v>
      </c>
      <c r="F15" s="109">
        <v>230898</v>
      </c>
      <c r="G15" s="109">
        <v>470760</v>
      </c>
      <c r="H15" s="109">
        <v>0</v>
      </c>
      <c r="I15" s="109">
        <v>0</v>
      </c>
      <c r="J15" s="109">
        <v>963293</v>
      </c>
      <c r="K15" s="6"/>
      <c r="L15" s="103"/>
    </row>
    <row r="16" spans="1:12" ht="18.75" customHeight="1">
      <c r="A16" s="107">
        <v>3</v>
      </c>
      <c r="B16" s="108" t="s">
        <v>293</v>
      </c>
      <c r="C16" s="109">
        <v>197900</v>
      </c>
      <c r="D16" s="109">
        <v>140197</v>
      </c>
      <c r="E16" s="109">
        <v>29645</v>
      </c>
      <c r="F16" s="109">
        <v>110552</v>
      </c>
      <c r="G16" s="109">
        <v>339545</v>
      </c>
      <c r="H16" s="109">
        <v>0</v>
      </c>
      <c r="I16" s="109">
        <v>0</v>
      </c>
      <c r="J16" s="109">
        <v>479742</v>
      </c>
      <c r="K16" s="6"/>
      <c r="L16" s="103"/>
    </row>
    <row r="17" spans="1:12" ht="18.75" customHeight="1">
      <c r="A17" s="107">
        <v>4</v>
      </c>
      <c r="B17" s="108" t="s">
        <v>294</v>
      </c>
      <c r="C17" s="109">
        <v>274550</v>
      </c>
      <c r="D17" s="109">
        <v>246693</v>
      </c>
      <c r="E17" s="109">
        <v>16550</v>
      </c>
      <c r="F17" s="109">
        <v>230143</v>
      </c>
      <c r="G17" s="109">
        <v>479797.5</v>
      </c>
      <c r="H17" s="109">
        <v>0</v>
      </c>
      <c r="I17" s="109">
        <v>0</v>
      </c>
      <c r="J17" s="109">
        <v>726490</v>
      </c>
      <c r="K17" s="6"/>
      <c r="L17" s="103"/>
    </row>
    <row r="18" spans="1:12" ht="18.75" customHeight="1">
      <c r="A18" s="107">
        <v>5</v>
      </c>
      <c r="B18" s="108" t="s">
        <v>295</v>
      </c>
      <c r="C18" s="109">
        <v>155670</v>
      </c>
      <c r="D18" s="109">
        <v>122615</v>
      </c>
      <c r="E18" s="109">
        <v>28404</v>
      </c>
      <c r="F18" s="109">
        <v>94211</v>
      </c>
      <c r="G18" s="109">
        <v>339299</v>
      </c>
      <c r="H18" s="109">
        <v>0</v>
      </c>
      <c r="I18" s="109">
        <v>0</v>
      </c>
      <c r="J18" s="109">
        <v>461914</v>
      </c>
      <c r="K18" s="6"/>
      <c r="L18" s="103"/>
    </row>
    <row r="19" spans="1:12" ht="18.75" customHeight="1">
      <c r="A19" s="107">
        <v>6</v>
      </c>
      <c r="B19" s="108" t="s">
        <v>296</v>
      </c>
      <c r="C19" s="109">
        <v>167918</v>
      </c>
      <c r="D19" s="109">
        <v>119911.3</v>
      </c>
      <c r="E19" s="109">
        <v>20996</v>
      </c>
      <c r="F19" s="109">
        <v>98915.3</v>
      </c>
      <c r="G19" s="109">
        <v>418172.7</v>
      </c>
      <c r="H19" s="109">
        <v>0</v>
      </c>
      <c r="I19" s="109">
        <v>0</v>
      </c>
      <c r="J19" s="109">
        <v>538084</v>
      </c>
      <c r="K19" s="6"/>
      <c r="L19" s="103"/>
    </row>
    <row r="20" spans="1:12" ht="18.75" customHeight="1">
      <c r="A20" s="107">
        <v>7</v>
      </c>
      <c r="B20" s="108" t="s">
        <v>297</v>
      </c>
      <c r="C20" s="109">
        <v>282600</v>
      </c>
      <c r="D20" s="109">
        <v>215826</v>
      </c>
      <c r="E20" s="109">
        <v>41850</v>
      </c>
      <c r="F20" s="109">
        <v>173976</v>
      </c>
      <c r="G20" s="109">
        <v>296403.5</v>
      </c>
      <c r="H20" s="109">
        <v>0</v>
      </c>
      <c r="I20" s="109">
        <v>0</v>
      </c>
      <c r="J20" s="109">
        <v>512230</v>
      </c>
      <c r="K20" s="6"/>
      <c r="L20" s="103"/>
    </row>
    <row r="21" spans="1:12" ht="18.75" customHeight="1">
      <c r="A21" s="107">
        <v>8</v>
      </c>
      <c r="B21" s="108" t="s">
        <v>298</v>
      </c>
      <c r="C21" s="109">
        <v>342960</v>
      </c>
      <c r="D21" s="109">
        <v>260485</v>
      </c>
      <c r="E21" s="109">
        <v>23900</v>
      </c>
      <c r="F21" s="109">
        <v>236585</v>
      </c>
      <c r="G21" s="109">
        <v>321553.5</v>
      </c>
      <c r="H21" s="109">
        <v>0</v>
      </c>
      <c r="I21" s="109">
        <v>0</v>
      </c>
      <c r="J21" s="109">
        <v>582039</v>
      </c>
      <c r="K21" s="6"/>
      <c r="L21" s="103"/>
    </row>
    <row r="22" spans="1:12" ht="18.75" customHeight="1">
      <c r="A22" s="107">
        <v>9</v>
      </c>
      <c r="B22" s="108" t="s">
        <v>299</v>
      </c>
      <c r="C22" s="109">
        <v>132787</v>
      </c>
      <c r="D22" s="109">
        <v>113235.8</v>
      </c>
      <c r="E22" s="109">
        <v>26334</v>
      </c>
      <c r="F22" s="109">
        <v>86901.8</v>
      </c>
      <c r="G22" s="109">
        <v>440284</v>
      </c>
      <c r="H22" s="109">
        <v>0</v>
      </c>
      <c r="I22" s="109">
        <v>0</v>
      </c>
      <c r="J22" s="109">
        <v>553520</v>
      </c>
      <c r="K22" s="6"/>
      <c r="L22" s="103"/>
    </row>
    <row r="23" spans="1:12" ht="18.75" customHeight="1">
      <c r="A23" s="107">
        <v>10</v>
      </c>
      <c r="B23" s="108" t="s">
        <v>300</v>
      </c>
      <c r="C23" s="109">
        <v>213214</v>
      </c>
      <c r="D23" s="109">
        <v>161883</v>
      </c>
      <c r="E23" s="109">
        <v>24467</v>
      </c>
      <c r="F23" s="109">
        <v>137416</v>
      </c>
      <c r="G23" s="109">
        <v>395355</v>
      </c>
      <c r="H23" s="109">
        <v>0</v>
      </c>
      <c r="I23" s="109">
        <v>0</v>
      </c>
      <c r="J23" s="109">
        <v>557238</v>
      </c>
      <c r="K23" s="6"/>
      <c r="L23" s="103"/>
    </row>
    <row r="24" spans="1:12" ht="18.75" customHeight="1">
      <c r="A24" s="107">
        <v>11</v>
      </c>
      <c r="B24" s="110" t="s">
        <v>301</v>
      </c>
      <c r="C24" s="109">
        <v>145300</v>
      </c>
      <c r="D24" s="109">
        <v>131493.2</v>
      </c>
      <c r="E24" s="109">
        <v>22685</v>
      </c>
      <c r="F24" s="109">
        <v>108808.2</v>
      </c>
      <c r="G24" s="109">
        <v>437437</v>
      </c>
      <c r="H24" s="109">
        <v>0</v>
      </c>
      <c r="I24" s="109">
        <v>0</v>
      </c>
      <c r="J24" s="109">
        <v>568930</v>
      </c>
      <c r="K24" s="6"/>
      <c r="L24" s="103"/>
    </row>
    <row r="25" spans="1:12" ht="18.75" customHeight="1">
      <c r="A25" s="111">
        <v>12</v>
      </c>
      <c r="B25" s="112" t="s">
        <v>302</v>
      </c>
      <c r="C25" s="113">
        <v>162800</v>
      </c>
      <c r="D25" s="113">
        <v>117403</v>
      </c>
      <c r="E25" s="113">
        <v>22009</v>
      </c>
      <c r="F25" s="113">
        <v>95394</v>
      </c>
      <c r="G25" s="113">
        <v>352616</v>
      </c>
      <c r="H25" s="113">
        <v>0</v>
      </c>
      <c r="I25" s="113">
        <v>0</v>
      </c>
      <c r="J25" s="113">
        <v>470019</v>
      </c>
      <c r="K25" s="6"/>
      <c r="L25" s="103"/>
    </row>
    <row r="26" spans="3:11" ht="16.5">
      <c r="C26" s="6"/>
      <c r="D26" s="6"/>
      <c r="E26" s="6"/>
      <c r="F26" s="6"/>
      <c r="G26" s="6"/>
      <c r="H26" s="6"/>
      <c r="I26" s="6"/>
      <c r="J26" s="6"/>
      <c r="K26" s="6"/>
    </row>
    <row r="27" spans="3:11" ht="16.5">
      <c r="C27" s="6"/>
      <c r="D27" s="6"/>
      <c r="E27" s="6"/>
      <c r="F27" s="6"/>
      <c r="G27" s="6"/>
      <c r="H27" s="6"/>
      <c r="I27" s="6"/>
      <c r="J27" s="6"/>
      <c r="K27" s="6"/>
    </row>
    <row r="28" spans="2:11" ht="16.5">
      <c r="B28" s="114"/>
      <c r="C28" s="6"/>
      <c r="D28" s="6"/>
      <c r="E28" s="6"/>
      <c r="F28" s="6"/>
      <c r="G28" s="6"/>
      <c r="H28" s="6"/>
      <c r="I28" s="6"/>
      <c r="J28" s="6"/>
      <c r="K28" s="6"/>
    </row>
    <row r="29" spans="3:11" ht="16.5">
      <c r="C29" s="6"/>
      <c r="D29" s="6"/>
      <c r="E29" s="6"/>
      <c r="F29" s="6"/>
      <c r="G29" s="6"/>
      <c r="H29" s="6"/>
      <c r="I29" s="6"/>
      <c r="J29" s="6"/>
      <c r="K29" s="6"/>
    </row>
  </sheetData>
  <sheetProtection/>
  <mergeCells count="15">
    <mergeCell ref="G6:G10"/>
    <mergeCell ref="I6:I10"/>
    <mergeCell ref="J6:J10"/>
    <mergeCell ref="H6:H10"/>
    <mergeCell ref="I1:J1"/>
    <mergeCell ref="A2:J2"/>
    <mergeCell ref="A3:J3"/>
    <mergeCell ref="G5:J5"/>
    <mergeCell ref="A6:A10"/>
    <mergeCell ref="B6:B10"/>
    <mergeCell ref="D6:F6"/>
    <mergeCell ref="D7:D10"/>
    <mergeCell ref="E7:E10"/>
    <mergeCell ref="F7:F10"/>
    <mergeCell ref="C6:C10"/>
  </mergeCells>
  <printOptions/>
  <pageMargins left="0.58" right="0.42" top="0.51" bottom="0.5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I20"/>
  <sheetViews>
    <sheetView zoomScalePageLayoutView="0" workbookViewId="0" topLeftCell="A1">
      <selection activeCell="A3" sqref="A3:F3"/>
    </sheetView>
  </sheetViews>
  <sheetFormatPr defaultColWidth="9.140625" defaultRowHeight="15"/>
  <cols>
    <col min="1" max="1" width="5.57421875" style="5" customWidth="1"/>
    <col min="2" max="2" width="19.8515625" style="5" customWidth="1"/>
    <col min="3" max="3" width="23.7109375" style="5" customWidth="1"/>
    <col min="4" max="6" width="26.00390625" style="5" customWidth="1"/>
    <col min="7" max="16384" width="9.140625" style="5" customWidth="1"/>
  </cols>
  <sheetData>
    <row r="1" spans="1:7" ht="16.5">
      <c r="A1" s="115"/>
      <c r="F1" s="138" t="s">
        <v>344</v>
      </c>
      <c r="G1" s="138"/>
    </row>
    <row r="2" spans="1:6" ht="39.75" customHeight="1">
      <c r="A2" s="403" t="s">
        <v>579</v>
      </c>
      <c r="B2" s="403"/>
      <c r="C2" s="403"/>
      <c r="D2" s="403"/>
      <c r="E2" s="403"/>
      <c r="F2" s="403"/>
    </row>
    <row r="3" spans="1:9" ht="16.5">
      <c r="A3" s="354" t="str">
        <f>'Biểu 48'!A3:D3</f>
        <v>(Kèm theo Công văn số: 42/STC-KHNS ngày 06/01/2020 của Sở Tài chính Hải Dương)</v>
      </c>
      <c r="B3" s="354"/>
      <c r="C3" s="354"/>
      <c r="D3" s="354"/>
      <c r="E3" s="354"/>
      <c r="F3" s="354"/>
      <c r="G3" s="137"/>
      <c r="H3" s="137"/>
      <c r="I3" s="137"/>
    </row>
    <row r="4" ht="16.5">
      <c r="A4" s="116"/>
    </row>
    <row r="5" ht="16.5">
      <c r="F5" s="173" t="s">
        <v>31</v>
      </c>
    </row>
    <row r="6" spans="1:6" s="119" customFormat="1" ht="74.25" customHeight="1">
      <c r="A6" s="118" t="s">
        <v>32</v>
      </c>
      <c r="B6" s="118" t="s">
        <v>225</v>
      </c>
      <c r="C6" s="118" t="s">
        <v>226</v>
      </c>
      <c r="D6" s="118" t="s">
        <v>311</v>
      </c>
      <c r="E6" s="118" t="s">
        <v>312</v>
      </c>
      <c r="F6" s="118" t="s">
        <v>313</v>
      </c>
    </row>
    <row r="7" spans="1:6" s="90" customFormat="1" ht="15.75">
      <c r="A7" s="120" t="s">
        <v>34</v>
      </c>
      <c r="B7" s="120" t="s">
        <v>35</v>
      </c>
      <c r="C7" s="120" t="s">
        <v>314</v>
      </c>
      <c r="D7" s="120">
        <v>2</v>
      </c>
      <c r="E7" s="120">
        <v>3</v>
      </c>
      <c r="F7" s="120">
        <v>4</v>
      </c>
    </row>
    <row r="8" spans="1:6" ht="21.75" customHeight="1">
      <c r="A8" s="121"/>
      <c r="B8" s="122" t="s">
        <v>197</v>
      </c>
      <c r="C8" s="231">
        <f>SUM(C9:C20)</f>
        <v>361492.5449999999</v>
      </c>
      <c r="D8" s="231">
        <f>SUM(D9:D20)</f>
        <v>302232.54500000004</v>
      </c>
      <c r="E8" s="231">
        <f>SUM(E9:E20)</f>
        <v>56414</v>
      </c>
      <c r="F8" s="231">
        <f>SUM(F9:F20)</f>
        <v>2846</v>
      </c>
    </row>
    <row r="9" spans="1:6" ht="21.75" customHeight="1">
      <c r="A9" s="123">
        <v>1</v>
      </c>
      <c r="B9" s="124" t="s">
        <v>291</v>
      </c>
      <c r="C9" s="125">
        <f>D9+E9+F9</f>
        <v>99608.509</v>
      </c>
      <c r="D9" s="125">
        <f>'[2]15'!D15</f>
        <v>95721.509</v>
      </c>
      <c r="E9" s="125">
        <f>'[2]15'!E15</f>
        <v>3813</v>
      </c>
      <c r="F9" s="125">
        <f>'[2]15'!F15</f>
        <v>74</v>
      </c>
    </row>
    <row r="10" spans="1:6" ht="21.75" customHeight="1">
      <c r="A10" s="123">
        <v>2</v>
      </c>
      <c r="B10" s="124" t="s">
        <v>292</v>
      </c>
      <c r="C10" s="125">
        <f aca="true" t="shared" si="0" ref="C10:C20">D10+E10+F10</f>
        <v>69835.339</v>
      </c>
      <c r="D10" s="125">
        <f>'[2]15'!D16</f>
        <v>63814.339</v>
      </c>
      <c r="E10" s="125">
        <f>'[2]15'!E16</f>
        <v>5951</v>
      </c>
      <c r="F10" s="125">
        <f>'[2]15'!F16</f>
        <v>70</v>
      </c>
    </row>
    <row r="11" spans="1:6" ht="21.75" customHeight="1">
      <c r="A11" s="123">
        <v>3</v>
      </c>
      <c r="B11" s="124" t="s">
        <v>293</v>
      </c>
      <c r="C11" s="125">
        <f t="shared" si="0"/>
        <v>14053.849</v>
      </c>
      <c r="D11" s="125">
        <f>'[2]15'!D17</f>
        <v>7531.849</v>
      </c>
      <c r="E11" s="125">
        <f>'[2]15'!E17</f>
        <v>6056</v>
      </c>
      <c r="F11" s="125">
        <f>'[2]15'!F17</f>
        <v>466</v>
      </c>
    </row>
    <row r="12" spans="1:6" ht="21.75" customHeight="1">
      <c r="A12" s="123">
        <v>4</v>
      </c>
      <c r="B12" s="124" t="s">
        <v>294</v>
      </c>
      <c r="C12" s="125">
        <f t="shared" si="0"/>
        <v>70999.339</v>
      </c>
      <c r="D12" s="125">
        <f>'[2]15'!D18</f>
        <v>63814.339</v>
      </c>
      <c r="E12" s="125">
        <f>'[2]15'!E18</f>
        <v>7099</v>
      </c>
      <c r="F12" s="125">
        <f>'[2]15'!F18</f>
        <v>86</v>
      </c>
    </row>
    <row r="13" spans="1:6" ht="21.75" customHeight="1">
      <c r="A13" s="123">
        <v>5</v>
      </c>
      <c r="B13" s="124" t="s">
        <v>295</v>
      </c>
      <c r="C13" s="125">
        <f t="shared" si="0"/>
        <v>11063.130000000001</v>
      </c>
      <c r="D13" s="125">
        <f>'[2]15'!D19</f>
        <v>7047.13</v>
      </c>
      <c r="E13" s="125">
        <f>'[2]15'!E19</f>
        <v>3874</v>
      </c>
      <c r="F13" s="125">
        <f>'[2]15'!F19</f>
        <v>142</v>
      </c>
    </row>
    <row r="14" spans="1:6" ht="21.75" customHeight="1">
      <c r="A14" s="123">
        <v>6</v>
      </c>
      <c r="B14" s="124" t="s">
        <v>296</v>
      </c>
      <c r="C14" s="125">
        <f t="shared" si="0"/>
        <v>11648.57</v>
      </c>
      <c r="D14" s="125">
        <f>'[2]15'!D20</f>
        <v>7870.57</v>
      </c>
      <c r="E14" s="125">
        <f>'[2]15'!E20</f>
        <v>3310</v>
      </c>
      <c r="F14" s="125">
        <f>'[2]15'!F20</f>
        <v>468</v>
      </c>
    </row>
    <row r="15" spans="1:6" ht="21.75" customHeight="1">
      <c r="A15" s="123">
        <v>7</v>
      </c>
      <c r="B15" s="124" t="s">
        <v>297</v>
      </c>
      <c r="C15" s="125">
        <f t="shared" si="0"/>
        <v>12041.037</v>
      </c>
      <c r="D15" s="125">
        <f>'[2]15'!D21</f>
        <v>7274.037</v>
      </c>
      <c r="E15" s="125">
        <f>'[2]15'!E21</f>
        <v>4637</v>
      </c>
      <c r="F15" s="125">
        <f>'[2]15'!F21</f>
        <v>130</v>
      </c>
    </row>
    <row r="16" spans="1:6" ht="21.75" customHeight="1">
      <c r="A16" s="123">
        <v>8</v>
      </c>
      <c r="B16" s="124" t="s">
        <v>298</v>
      </c>
      <c r="C16" s="125">
        <f t="shared" si="0"/>
        <v>15196.073</v>
      </c>
      <c r="D16" s="125">
        <f>'[2]15'!D22</f>
        <v>11344.073</v>
      </c>
      <c r="E16" s="125">
        <f>'[2]15'!E22</f>
        <v>3722</v>
      </c>
      <c r="F16" s="125">
        <f>'[2]15'!F22</f>
        <v>130</v>
      </c>
    </row>
    <row r="17" spans="1:6" ht="21.75" customHeight="1">
      <c r="A17" s="123">
        <v>9</v>
      </c>
      <c r="B17" s="124" t="s">
        <v>299</v>
      </c>
      <c r="C17" s="125">
        <f t="shared" si="0"/>
        <v>12849.174</v>
      </c>
      <c r="D17" s="125">
        <f>'[2]15'!D23</f>
        <v>9234.174</v>
      </c>
      <c r="E17" s="125">
        <f>'[2]15'!E23</f>
        <v>3093</v>
      </c>
      <c r="F17" s="125">
        <f>'[2]15'!F23</f>
        <v>522</v>
      </c>
    </row>
    <row r="18" spans="1:6" ht="21.75" customHeight="1">
      <c r="A18" s="123">
        <v>10</v>
      </c>
      <c r="B18" s="124" t="s">
        <v>300</v>
      </c>
      <c r="C18" s="125">
        <f t="shared" si="0"/>
        <v>10408.752</v>
      </c>
      <c r="D18" s="125">
        <f>'[2]15'!D24</f>
        <v>8529.752</v>
      </c>
      <c r="E18" s="125">
        <f>'[2]15'!E24</f>
        <v>1741</v>
      </c>
      <c r="F18" s="125">
        <f>'[2]15'!F24</f>
        <v>138</v>
      </c>
    </row>
    <row r="19" spans="1:6" ht="21.75" customHeight="1">
      <c r="A19" s="123">
        <v>11</v>
      </c>
      <c r="B19" s="124" t="s">
        <v>301</v>
      </c>
      <c r="C19" s="125">
        <f t="shared" si="0"/>
        <v>17586.231</v>
      </c>
      <c r="D19" s="125">
        <f>'[2]15'!D25</f>
        <v>9449.231</v>
      </c>
      <c r="E19" s="125">
        <f>'[2]15'!E25</f>
        <v>7651</v>
      </c>
      <c r="F19" s="125">
        <f>'[2]15'!F25</f>
        <v>486</v>
      </c>
    </row>
    <row r="20" spans="1:6" ht="21.75" customHeight="1">
      <c r="A20" s="126">
        <v>12</v>
      </c>
      <c r="B20" s="127" t="s">
        <v>302</v>
      </c>
      <c r="C20" s="129">
        <f t="shared" si="0"/>
        <v>16202.542</v>
      </c>
      <c r="D20" s="128">
        <f>'[2]15'!D26</f>
        <v>10601.542</v>
      </c>
      <c r="E20" s="128">
        <f>'[2]15'!E26</f>
        <v>5467</v>
      </c>
      <c r="F20" s="128">
        <f>'[2]15'!F26</f>
        <v>134</v>
      </c>
    </row>
  </sheetData>
  <sheetProtection/>
  <mergeCells count="2">
    <mergeCell ref="A2:F2"/>
    <mergeCell ref="A3:F3"/>
  </mergeCells>
  <printOptions/>
  <pageMargins left="0.56" right="0.44" top="0.51" bottom="0.53"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S28"/>
  <sheetViews>
    <sheetView zoomScalePageLayoutView="0" workbookViewId="0" topLeftCell="A1">
      <selection activeCell="A3" sqref="A3:L3"/>
    </sheetView>
  </sheetViews>
  <sheetFormatPr defaultColWidth="9.140625" defaultRowHeight="15"/>
  <cols>
    <col min="1" max="1" width="4.421875" style="5" customWidth="1"/>
    <col min="2" max="2" width="26.57421875" style="5" customWidth="1"/>
    <col min="3" max="3" width="8.8515625" style="5" customWidth="1"/>
    <col min="4" max="4" width="9.57421875" style="5" customWidth="1"/>
    <col min="5" max="5" width="10.140625" style="5" bestFit="1" customWidth="1"/>
    <col min="6" max="6" width="9.00390625" style="5" customWidth="1"/>
    <col min="7" max="12" width="9.8515625" style="5" customWidth="1"/>
    <col min="13" max="19" width="0" style="5" hidden="1" customWidth="1"/>
    <col min="20" max="16384" width="9.140625" style="5" customWidth="1"/>
  </cols>
  <sheetData>
    <row r="1" spans="1:12" ht="16.5">
      <c r="A1" s="115"/>
      <c r="J1" s="349" t="s">
        <v>345</v>
      </c>
      <c r="K1" s="349"/>
      <c r="L1" s="349"/>
    </row>
    <row r="2" spans="1:19" s="91" customFormat="1" ht="35.25" customHeight="1">
      <c r="A2" s="403" t="s">
        <v>580</v>
      </c>
      <c r="B2" s="408"/>
      <c r="C2" s="408"/>
      <c r="D2" s="408"/>
      <c r="E2" s="408"/>
      <c r="F2" s="408"/>
      <c r="G2" s="408"/>
      <c r="H2" s="408"/>
      <c r="I2" s="408"/>
      <c r="J2" s="408"/>
      <c r="K2" s="408"/>
      <c r="L2" s="408"/>
      <c r="M2" s="130"/>
      <c r="N2" s="130"/>
      <c r="O2" s="130"/>
      <c r="P2" s="130"/>
      <c r="Q2" s="130"/>
      <c r="R2" s="130"/>
      <c r="S2" s="130"/>
    </row>
    <row r="3" spans="1:19" ht="16.5">
      <c r="A3" s="354" t="str">
        <f>'Biểu 48'!A3:D3</f>
        <v>(Kèm theo Công văn số: 42/STC-KHNS ngày 06/01/2020 của Sở Tài chính Hải Dương)</v>
      </c>
      <c r="B3" s="354"/>
      <c r="C3" s="354"/>
      <c r="D3" s="354"/>
      <c r="E3" s="354"/>
      <c r="F3" s="354"/>
      <c r="G3" s="354"/>
      <c r="H3" s="354"/>
      <c r="I3" s="354"/>
      <c r="J3" s="354"/>
      <c r="K3" s="354"/>
      <c r="L3" s="354"/>
      <c r="M3" s="131"/>
      <c r="N3" s="131"/>
      <c r="O3" s="131"/>
      <c r="P3" s="131"/>
      <c r="Q3" s="131"/>
      <c r="R3" s="131"/>
      <c r="S3" s="131"/>
    </row>
    <row r="4" ht="16.5">
      <c r="A4" s="116"/>
    </row>
    <row r="5" ht="16.5">
      <c r="K5" s="117" t="s">
        <v>31</v>
      </c>
    </row>
    <row r="6" spans="1:19" ht="16.5">
      <c r="A6" s="406" t="s">
        <v>32</v>
      </c>
      <c r="B6" s="406" t="s">
        <v>225</v>
      </c>
      <c r="C6" s="406" t="s">
        <v>226</v>
      </c>
      <c r="D6" s="406" t="s">
        <v>315</v>
      </c>
      <c r="E6" s="406"/>
      <c r="F6" s="406" t="s">
        <v>316</v>
      </c>
      <c r="G6" s="406"/>
      <c r="H6" s="406"/>
      <c r="I6" s="406"/>
      <c r="J6" s="406"/>
      <c r="K6" s="406"/>
      <c r="L6" s="406"/>
      <c r="M6" s="404" t="s">
        <v>317</v>
      </c>
      <c r="N6" s="404"/>
      <c r="O6" s="404"/>
      <c r="P6" s="404"/>
      <c r="Q6" s="404"/>
      <c r="R6" s="404"/>
      <c r="S6" s="404"/>
    </row>
    <row r="7" spans="1:19" ht="16.5">
      <c r="A7" s="406"/>
      <c r="B7" s="406"/>
      <c r="C7" s="406"/>
      <c r="D7" s="405" t="s">
        <v>318</v>
      </c>
      <c r="E7" s="405" t="s">
        <v>319</v>
      </c>
      <c r="F7" s="406" t="s">
        <v>226</v>
      </c>
      <c r="G7" s="405" t="s">
        <v>318</v>
      </c>
      <c r="H7" s="405"/>
      <c r="I7" s="405"/>
      <c r="J7" s="405" t="s">
        <v>319</v>
      </c>
      <c r="K7" s="405"/>
      <c r="L7" s="405"/>
      <c r="M7" s="404" t="s">
        <v>226</v>
      </c>
      <c r="N7" s="407" t="s">
        <v>318</v>
      </c>
      <c r="O7" s="407"/>
      <c r="P7" s="407"/>
      <c r="Q7" s="407" t="s">
        <v>319</v>
      </c>
      <c r="R7" s="407"/>
      <c r="S7" s="407"/>
    </row>
    <row r="8" spans="1:19" ht="49.5">
      <c r="A8" s="406"/>
      <c r="B8" s="406"/>
      <c r="C8" s="406"/>
      <c r="D8" s="405"/>
      <c r="E8" s="405"/>
      <c r="F8" s="406"/>
      <c r="G8" s="132" t="s">
        <v>226</v>
      </c>
      <c r="H8" s="132" t="s">
        <v>320</v>
      </c>
      <c r="I8" s="132" t="s">
        <v>321</v>
      </c>
      <c r="J8" s="132" t="s">
        <v>226</v>
      </c>
      <c r="K8" s="132" t="s">
        <v>320</v>
      </c>
      <c r="L8" s="132" t="s">
        <v>321</v>
      </c>
      <c r="M8" s="404"/>
      <c r="N8" s="133" t="s">
        <v>226</v>
      </c>
      <c r="O8" s="133" t="s">
        <v>320</v>
      </c>
      <c r="P8" s="133" t="s">
        <v>321</v>
      </c>
      <c r="Q8" s="133" t="s">
        <v>226</v>
      </c>
      <c r="R8" s="133" t="s">
        <v>320</v>
      </c>
      <c r="S8" s="133" t="s">
        <v>321</v>
      </c>
    </row>
    <row r="9" spans="1:19" s="135" customFormat="1" ht="31.5">
      <c r="A9" s="134" t="s">
        <v>34</v>
      </c>
      <c r="B9" s="134" t="s">
        <v>35</v>
      </c>
      <c r="C9" s="134" t="s">
        <v>142</v>
      </c>
      <c r="D9" s="134" t="s">
        <v>322</v>
      </c>
      <c r="E9" s="134" t="s">
        <v>323</v>
      </c>
      <c r="F9" s="134" t="s">
        <v>324</v>
      </c>
      <c r="G9" s="134" t="s">
        <v>325</v>
      </c>
      <c r="H9" s="134">
        <v>6</v>
      </c>
      <c r="I9" s="134">
        <v>7</v>
      </c>
      <c r="J9" s="134" t="s">
        <v>326</v>
      </c>
      <c r="K9" s="134">
        <v>9</v>
      </c>
      <c r="L9" s="134">
        <v>10</v>
      </c>
      <c r="M9" s="134" t="s">
        <v>327</v>
      </c>
      <c r="N9" s="134" t="s">
        <v>328</v>
      </c>
      <c r="O9" s="134">
        <v>13</v>
      </c>
      <c r="P9" s="134">
        <v>14</v>
      </c>
      <c r="Q9" s="134" t="s">
        <v>329</v>
      </c>
      <c r="R9" s="134">
        <v>16</v>
      </c>
      <c r="S9" s="134">
        <v>17</v>
      </c>
    </row>
    <row r="10" spans="1:19" s="236" customFormat="1" ht="15.75">
      <c r="A10" s="232"/>
      <c r="B10" s="233" t="s">
        <v>197</v>
      </c>
      <c r="C10" s="234">
        <f aca="true" t="shared" si="0" ref="C10:L10">C11+C15</f>
        <v>25426</v>
      </c>
      <c r="D10" s="234">
        <f t="shared" si="0"/>
        <v>0</v>
      </c>
      <c r="E10" s="234">
        <f t="shared" si="0"/>
        <v>25426</v>
      </c>
      <c r="F10" s="234">
        <f t="shared" si="0"/>
        <v>25426</v>
      </c>
      <c r="G10" s="234">
        <f t="shared" si="0"/>
        <v>0</v>
      </c>
      <c r="H10" s="234">
        <f t="shared" si="0"/>
        <v>0</v>
      </c>
      <c r="I10" s="234">
        <f t="shared" si="0"/>
        <v>0</v>
      </c>
      <c r="J10" s="234">
        <f t="shared" si="0"/>
        <v>25426</v>
      </c>
      <c r="K10" s="234">
        <f t="shared" si="0"/>
        <v>25426</v>
      </c>
      <c r="L10" s="234">
        <f t="shared" si="0"/>
        <v>0</v>
      </c>
      <c r="M10" s="235"/>
      <c r="N10" s="235"/>
      <c r="O10" s="235"/>
      <c r="P10" s="235"/>
      <c r="Q10" s="235"/>
      <c r="R10" s="235"/>
      <c r="S10" s="235"/>
    </row>
    <row r="11" spans="1:19" s="236" customFormat="1" ht="15.75">
      <c r="A11" s="244" t="s">
        <v>37</v>
      </c>
      <c r="B11" s="245" t="s">
        <v>330</v>
      </c>
      <c r="C11" s="246">
        <f aca="true" t="shared" si="1" ref="C11:L11">SUM(C12:C14)</f>
        <v>22580</v>
      </c>
      <c r="D11" s="246">
        <f t="shared" si="1"/>
        <v>0</v>
      </c>
      <c r="E11" s="246">
        <f t="shared" si="1"/>
        <v>22580</v>
      </c>
      <c r="F11" s="246">
        <f t="shared" si="1"/>
        <v>22580</v>
      </c>
      <c r="G11" s="246">
        <f t="shared" si="1"/>
        <v>0</v>
      </c>
      <c r="H11" s="246">
        <f t="shared" si="1"/>
        <v>0</v>
      </c>
      <c r="I11" s="246">
        <f t="shared" si="1"/>
        <v>0</v>
      </c>
      <c r="J11" s="246">
        <f t="shared" si="1"/>
        <v>22580</v>
      </c>
      <c r="K11" s="246">
        <f t="shared" si="1"/>
        <v>22580</v>
      </c>
      <c r="L11" s="246">
        <f t="shared" si="1"/>
        <v>0</v>
      </c>
      <c r="M11" s="244"/>
      <c r="N11" s="244"/>
      <c r="O11" s="244"/>
      <c r="P11" s="244"/>
      <c r="Q11" s="244"/>
      <c r="R11" s="244"/>
      <c r="S11" s="244"/>
    </row>
    <row r="12" spans="1:19" s="90" customFormat="1" ht="15.75">
      <c r="A12" s="237">
        <v>1</v>
      </c>
      <c r="B12" s="241" t="s">
        <v>331</v>
      </c>
      <c r="C12" s="238">
        <f>D12+E12</f>
        <v>2730</v>
      </c>
      <c r="D12" s="238">
        <f>G12</f>
        <v>0</v>
      </c>
      <c r="E12" s="238">
        <f>J12</f>
        <v>2730</v>
      </c>
      <c r="F12" s="238">
        <f>G12+J12</f>
        <v>2730</v>
      </c>
      <c r="G12" s="238">
        <f>H12+I12</f>
        <v>0</v>
      </c>
      <c r="H12" s="238"/>
      <c r="I12" s="238"/>
      <c r="J12" s="238">
        <f>K12+L12</f>
        <v>2730</v>
      </c>
      <c r="K12" s="242">
        <v>2730</v>
      </c>
      <c r="L12" s="238">
        <v>0</v>
      </c>
      <c r="M12" s="237"/>
      <c r="N12" s="237"/>
      <c r="O12" s="237"/>
      <c r="P12" s="237"/>
      <c r="Q12" s="237"/>
      <c r="R12" s="237"/>
      <c r="S12" s="237"/>
    </row>
    <row r="13" spans="1:19" s="90" customFormat="1" ht="15.75">
      <c r="A13" s="237">
        <v>2</v>
      </c>
      <c r="B13" s="241" t="s">
        <v>332</v>
      </c>
      <c r="C13" s="238">
        <f>D13+E13</f>
        <v>19420</v>
      </c>
      <c r="D13" s="238">
        <f>G13</f>
        <v>0</v>
      </c>
      <c r="E13" s="238">
        <f>J13</f>
        <v>19420</v>
      </c>
      <c r="F13" s="238">
        <f>G13+J13</f>
        <v>19420</v>
      </c>
      <c r="G13" s="238">
        <f>H13+I13</f>
        <v>0</v>
      </c>
      <c r="H13" s="238"/>
      <c r="I13" s="238"/>
      <c r="J13" s="238">
        <f>K13+L13</f>
        <v>19420</v>
      </c>
      <c r="K13" s="242">
        <f>14220+5000+200</f>
        <v>19420</v>
      </c>
      <c r="L13" s="238">
        <v>0</v>
      </c>
      <c r="M13" s="237"/>
      <c r="N13" s="237"/>
      <c r="O13" s="237"/>
      <c r="P13" s="237"/>
      <c r="Q13" s="237"/>
      <c r="R13" s="237"/>
      <c r="S13" s="237"/>
    </row>
    <row r="14" spans="1:19" s="90" customFormat="1" ht="15.75">
      <c r="A14" s="237">
        <v>3</v>
      </c>
      <c r="B14" s="241" t="s">
        <v>333</v>
      </c>
      <c r="C14" s="238">
        <f>D14+E14</f>
        <v>430</v>
      </c>
      <c r="D14" s="238">
        <f>G14</f>
        <v>0</v>
      </c>
      <c r="E14" s="238">
        <f>J14</f>
        <v>430</v>
      </c>
      <c r="F14" s="238">
        <f>G14+J14</f>
        <v>430</v>
      </c>
      <c r="G14" s="238">
        <f>H14+I14</f>
        <v>0</v>
      </c>
      <c r="H14" s="238"/>
      <c r="I14" s="238"/>
      <c r="J14" s="238">
        <f>K14+L14</f>
        <v>430</v>
      </c>
      <c r="K14" s="242">
        <v>430</v>
      </c>
      <c r="L14" s="238">
        <v>0</v>
      </c>
      <c r="M14" s="237"/>
      <c r="N14" s="237"/>
      <c r="O14" s="237"/>
      <c r="P14" s="237"/>
      <c r="Q14" s="237"/>
      <c r="R14" s="237"/>
      <c r="S14" s="237"/>
    </row>
    <row r="15" spans="1:19" s="236" customFormat="1" ht="15.75">
      <c r="A15" s="247" t="s">
        <v>42</v>
      </c>
      <c r="B15" s="248" t="s">
        <v>334</v>
      </c>
      <c r="C15" s="249">
        <f>SUM(C16:C27)</f>
        <v>2846</v>
      </c>
      <c r="D15" s="249">
        <f aca="true" t="shared" si="2" ref="D15:L15">SUM(D16:D27)</f>
        <v>0</v>
      </c>
      <c r="E15" s="249">
        <f t="shared" si="2"/>
        <v>2846</v>
      </c>
      <c r="F15" s="249">
        <f t="shared" si="2"/>
        <v>2846</v>
      </c>
      <c r="G15" s="249">
        <f t="shared" si="2"/>
        <v>0</v>
      </c>
      <c r="H15" s="249">
        <f t="shared" si="2"/>
        <v>0</v>
      </c>
      <c r="I15" s="249">
        <f t="shared" si="2"/>
        <v>0</v>
      </c>
      <c r="J15" s="249">
        <f t="shared" si="2"/>
        <v>2846</v>
      </c>
      <c r="K15" s="249">
        <f t="shared" si="2"/>
        <v>2846</v>
      </c>
      <c r="L15" s="249">
        <f t="shared" si="2"/>
        <v>0</v>
      </c>
      <c r="M15" s="247"/>
      <c r="N15" s="247"/>
      <c r="O15" s="247"/>
      <c r="P15" s="247"/>
      <c r="Q15" s="247"/>
      <c r="R15" s="247"/>
      <c r="S15" s="247"/>
    </row>
    <row r="16" spans="1:19" s="90" customFormat="1" ht="15.75">
      <c r="A16" s="237">
        <v>1</v>
      </c>
      <c r="B16" s="243" t="s">
        <v>577</v>
      </c>
      <c r="C16" s="238">
        <f aca="true" t="shared" si="3" ref="C16:C27">D16+E16</f>
        <v>74</v>
      </c>
      <c r="D16" s="238">
        <f aca="true" t="shared" si="4" ref="D16:D27">G16</f>
        <v>0</v>
      </c>
      <c r="E16" s="238">
        <f aca="true" t="shared" si="5" ref="E16:E27">J16</f>
        <v>74</v>
      </c>
      <c r="F16" s="238">
        <f aca="true" t="shared" si="6" ref="F16:F27">G16+J16</f>
        <v>74</v>
      </c>
      <c r="G16" s="238">
        <f aca="true" t="shared" si="7" ref="G16:G27">H16+I16</f>
        <v>0</v>
      </c>
      <c r="H16" s="238"/>
      <c r="I16" s="238"/>
      <c r="J16" s="238">
        <f aca="true" t="shared" si="8" ref="J16:J27">K16+L16</f>
        <v>74</v>
      </c>
      <c r="K16" s="242">
        <f>'Biểu 56'!F9</f>
        <v>74</v>
      </c>
      <c r="L16" s="238">
        <v>0</v>
      </c>
      <c r="M16" s="237"/>
      <c r="N16" s="237"/>
      <c r="O16" s="237"/>
      <c r="P16" s="237"/>
      <c r="Q16" s="237"/>
      <c r="R16" s="237"/>
      <c r="S16" s="237"/>
    </row>
    <row r="17" spans="1:19" s="90" customFormat="1" ht="15.75">
      <c r="A17" s="237">
        <v>2</v>
      </c>
      <c r="B17" s="243" t="s">
        <v>367</v>
      </c>
      <c r="C17" s="238">
        <f t="shared" si="3"/>
        <v>70</v>
      </c>
      <c r="D17" s="238">
        <f t="shared" si="4"/>
        <v>0</v>
      </c>
      <c r="E17" s="238">
        <f t="shared" si="5"/>
        <v>70</v>
      </c>
      <c r="F17" s="238">
        <f t="shared" si="6"/>
        <v>70</v>
      </c>
      <c r="G17" s="238">
        <f t="shared" si="7"/>
        <v>0</v>
      </c>
      <c r="H17" s="238"/>
      <c r="I17" s="238"/>
      <c r="J17" s="238">
        <f t="shared" si="8"/>
        <v>70</v>
      </c>
      <c r="K17" s="242">
        <f>'Biểu 56'!F10</f>
        <v>70</v>
      </c>
      <c r="L17" s="238">
        <v>0</v>
      </c>
      <c r="M17" s="237"/>
      <c r="N17" s="237"/>
      <c r="O17" s="237"/>
      <c r="P17" s="237"/>
      <c r="Q17" s="237"/>
      <c r="R17" s="237"/>
      <c r="S17" s="237"/>
    </row>
    <row r="18" spans="1:19" s="90" customFormat="1" ht="15.75">
      <c r="A18" s="237">
        <v>3</v>
      </c>
      <c r="B18" s="243" t="s">
        <v>364</v>
      </c>
      <c r="C18" s="238">
        <f t="shared" si="3"/>
        <v>466</v>
      </c>
      <c r="D18" s="238">
        <f t="shared" si="4"/>
        <v>0</v>
      </c>
      <c r="E18" s="238">
        <f t="shared" si="5"/>
        <v>466</v>
      </c>
      <c r="F18" s="238">
        <f t="shared" si="6"/>
        <v>466</v>
      </c>
      <c r="G18" s="238">
        <f t="shared" si="7"/>
        <v>0</v>
      </c>
      <c r="H18" s="238"/>
      <c r="I18" s="238"/>
      <c r="J18" s="238">
        <f t="shared" si="8"/>
        <v>466</v>
      </c>
      <c r="K18" s="242">
        <f>'Biểu 56'!F11</f>
        <v>466</v>
      </c>
      <c r="L18" s="238">
        <v>0</v>
      </c>
      <c r="M18" s="237"/>
      <c r="N18" s="237"/>
      <c r="O18" s="237"/>
      <c r="P18" s="237"/>
      <c r="Q18" s="237"/>
      <c r="R18" s="237"/>
      <c r="S18" s="237"/>
    </row>
    <row r="19" spans="1:19" s="90" customFormat="1" ht="15.75">
      <c r="A19" s="237">
        <v>4</v>
      </c>
      <c r="B19" s="243" t="s">
        <v>422</v>
      </c>
      <c r="C19" s="238">
        <f t="shared" si="3"/>
        <v>86</v>
      </c>
      <c r="D19" s="238">
        <f t="shared" si="4"/>
        <v>0</v>
      </c>
      <c r="E19" s="238">
        <f t="shared" si="5"/>
        <v>86</v>
      </c>
      <c r="F19" s="238">
        <f t="shared" si="6"/>
        <v>86</v>
      </c>
      <c r="G19" s="238">
        <f t="shared" si="7"/>
        <v>0</v>
      </c>
      <c r="H19" s="238"/>
      <c r="I19" s="238"/>
      <c r="J19" s="238">
        <f t="shared" si="8"/>
        <v>86</v>
      </c>
      <c r="K19" s="242">
        <f>'Biểu 56'!F12</f>
        <v>86</v>
      </c>
      <c r="L19" s="238">
        <v>0</v>
      </c>
      <c r="M19" s="237"/>
      <c r="N19" s="237"/>
      <c r="O19" s="237"/>
      <c r="P19" s="237"/>
      <c r="Q19" s="237"/>
      <c r="R19" s="237"/>
      <c r="S19" s="237"/>
    </row>
    <row r="20" spans="1:19" s="90" customFormat="1" ht="15.75">
      <c r="A20" s="237">
        <v>5</v>
      </c>
      <c r="B20" s="243" t="s">
        <v>429</v>
      </c>
      <c r="C20" s="238">
        <f t="shared" si="3"/>
        <v>142</v>
      </c>
      <c r="D20" s="238">
        <f t="shared" si="4"/>
        <v>0</v>
      </c>
      <c r="E20" s="238">
        <f t="shared" si="5"/>
        <v>142</v>
      </c>
      <c r="F20" s="238">
        <f t="shared" si="6"/>
        <v>142</v>
      </c>
      <c r="G20" s="238">
        <f t="shared" si="7"/>
        <v>0</v>
      </c>
      <c r="H20" s="238"/>
      <c r="I20" s="238"/>
      <c r="J20" s="238">
        <f t="shared" si="8"/>
        <v>142</v>
      </c>
      <c r="K20" s="242">
        <f>'Biểu 56'!F13</f>
        <v>142</v>
      </c>
      <c r="L20" s="238">
        <v>0</v>
      </c>
      <c r="M20" s="237"/>
      <c r="N20" s="237"/>
      <c r="O20" s="237"/>
      <c r="P20" s="237"/>
      <c r="Q20" s="237"/>
      <c r="R20" s="237"/>
      <c r="S20" s="237"/>
    </row>
    <row r="21" spans="1:19" s="90" customFormat="1" ht="15.75">
      <c r="A21" s="237">
        <v>6</v>
      </c>
      <c r="B21" s="243" t="s">
        <v>437</v>
      </c>
      <c r="C21" s="238">
        <f t="shared" si="3"/>
        <v>468</v>
      </c>
      <c r="D21" s="238">
        <f t="shared" si="4"/>
        <v>0</v>
      </c>
      <c r="E21" s="238">
        <f t="shared" si="5"/>
        <v>468</v>
      </c>
      <c r="F21" s="238">
        <f t="shared" si="6"/>
        <v>468</v>
      </c>
      <c r="G21" s="238">
        <f t="shared" si="7"/>
        <v>0</v>
      </c>
      <c r="H21" s="238"/>
      <c r="I21" s="238"/>
      <c r="J21" s="238">
        <f t="shared" si="8"/>
        <v>468</v>
      </c>
      <c r="K21" s="242">
        <f>'Biểu 56'!F14</f>
        <v>468</v>
      </c>
      <c r="L21" s="238">
        <v>0</v>
      </c>
      <c r="M21" s="237"/>
      <c r="N21" s="237"/>
      <c r="O21" s="237"/>
      <c r="P21" s="237"/>
      <c r="Q21" s="237"/>
      <c r="R21" s="237"/>
      <c r="S21" s="237"/>
    </row>
    <row r="22" spans="1:19" s="90" customFormat="1" ht="15.75">
      <c r="A22" s="237">
        <v>7</v>
      </c>
      <c r="B22" s="243" t="s">
        <v>420</v>
      </c>
      <c r="C22" s="238">
        <f t="shared" si="3"/>
        <v>130</v>
      </c>
      <c r="D22" s="238">
        <f t="shared" si="4"/>
        <v>0</v>
      </c>
      <c r="E22" s="238">
        <f t="shared" si="5"/>
        <v>130</v>
      </c>
      <c r="F22" s="238">
        <f t="shared" si="6"/>
        <v>130</v>
      </c>
      <c r="G22" s="238">
        <f t="shared" si="7"/>
        <v>0</v>
      </c>
      <c r="H22" s="238"/>
      <c r="I22" s="238"/>
      <c r="J22" s="238">
        <f t="shared" si="8"/>
        <v>130</v>
      </c>
      <c r="K22" s="242">
        <f>'Biểu 56'!F15</f>
        <v>130</v>
      </c>
      <c r="L22" s="238">
        <v>0</v>
      </c>
      <c r="M22" s="237"/>
      <c r="N22" s="237"/>
      <c r="O22" s="237"/>
      <c r="P22" s="237"/>
      <c r="Q22" s="237"/>
      <c r="R22" s="237"/>
      <c r="S22" s="237"/>
    </row>
    <row r="23" spans="1:19" s="90" customFormat="1" ht="15.75">
      <c r="A23" s="237">
        <v>8</v>
      </c>
      <c r="B23" s="243" t="s">
        <v>479</v>
      </c>
      <c r="C23" s="238">
        <f t="shared" si="3"/>
        <v>130</v>
      </c>
      <c r="D23" s="238">
        <f t="shared" si="4"/>
        <v>0</v>
      </c>
      <c r="E23" s="238">
        <f t="shared" si="5"/>
        <v>130</v>
      </c>
      <c r="F23" s="238">
        <f t="shared" si="6"/>
        <v>130</v>
      </c>
      <c r="G23" s="238">
        <f t="shared" si="7"/>
        <v>0</v>
      </c>
      <c r="H23" s="238"/>
      <c r="I23" s="238"/>
      <c r="J23" s="238">
        <f t="shared" si="8"/>
        <v>130</v>
      </c>
      <c r="K23" s="242">
        <f>'Biểu 56'!F16</f>
        <v>130</v>
      </c>
      <c r="L23" s="238">
        <v>0</v>
      </c>
      <c r="M23" s="237"/>
      <c r="N23" s="237"/>
      <c r="O23" s="237"/>
      <c r="P23" s="237"/>
      <c r="Q23" s="237"/>
      <c r="R23" s="237"/>
      <c r="S23" s="237"/>
    </row>
    <row r="24" spans="1:19" s="90" customFormat="1" ht="15.75">
      <c r="A24" s="237">
        <v>9</v>
      </c>
      <c r="B24" s="243" t="s">
        <v>363</v>
      </c>
      <c r="C24" s="238">
        <f t="shared" si="3"/>
        <v>522</v>
      </c>
      <c r="D24" s="238">
        <f t="shared" si="4"/>
        <v>0</v>
      </c>
      <c r="E24" s="238">
        <f t="shared" si="5"/>
        <v>522</v>
      </c>
      <c r="F24" s="238">
        <f t="shared" si="6"/>
        <v>522</v>
      </c>
      <c r="G24" s="238">
        <f t="shared" si="7"/>
        <v>0</v>
      </c>
      <c r="H24" s="238"/>
      <c r="I24" s="238"/>
      <c r="J24" s="238">
        <f t="shared" si="8"/>
        <v>522</v>
      </c>
      <c r="K24" s="242">
        <f>'Biểu 56'!F17</f>
        <v>522</v>
      </c>
      <c r="L24" s="238">
        <v>0</v>
      </c>
      <c r="M24" s="237"/>
      <c r="N24" s="237"/>
      <c r="O24" s="237"/>
      <c r="P24" s="237"/>
      <c r="Q24" s="237"/>
      <c r="R24" s="237"/>
      <c r="S24" s="237"/>
    </row>
    <row r="25" spans="1:19" s="90" customFormat="1" ht="15.75">
      <c r="A25" s="237">
        <v>10</v>
      </c>
      <c r="B25" s="243" t="s">
        <v>467</v>
      </c>
      <c r="C25" s="238">
        <f t="shared" si="3"/>
        <v>138</v>
      </c>
      <c r="D25" s="238">
        <f t="shared" si="4"/>
        <v>0</v>
      </c>
      <c r="E25" s="238">
        <f t="shared" si="5"/>
        <v>138</v>
      </c>
      <c r="F25" s="238">
        <f t="shared" si="6"/>
        <v>138</v>
      </c>
      <c r="G25" s="238">
        <f t="shared" si="7"/>
        <v>0</v>
      </c>
      <c r="H25" s="238"/>
      <c r="I25" s="238"/>
      <c r="J25" s="238">
        <f t="shared" si="8"/>
        <v>138</v>
      </c>
      <c r="K25" s="242">
        <f>'Biểu 56'!F18</f>
        <v>138</v>
      </c>
      <c r="L25" s="238">
        <v>0</v>
      </c>
      <c r="M25" s="237"/>
      <c r="N25" s="237"/>
      <c r="O25" s="237"/>
      <c r="P25" s="237"/>
      <c r="Q25" s="237"/>
      <c r="R25" s="237"/>
      <c r="S25" s="237"/>
    </row>
    <row r="26" spans="1:19" s="90" customFormat="1" ht="15.75">
      <c r="A26" s="237">
        <v>11</v>
      </c>
      <c r="B26" s="243" t="s">
        <v>472</v>
      </c>
      <c r="C26" s="238">
        <f t="shared" si="3"/>
        <v>486</v>
      </c>
      <c r="D26" s="238">
        <f t="shared" si="4"/>
        <v>0</v>
      </c>
      <c r="E26" s="238">
        <f t="shared" si="5"/>
        <v>486</v>
      </c>
      <c r="F26" s="238">
        <f t="shared" si="6"/>
        <v>486</v>
      </c>
      <c r="G26" s="238">
        <f t="shared" si="7"/>
        <v>0</v>
      </c>
      <c r="H26" s="238"/>
      <c r="I26" s="238"/>
      <c r="J26" s="238">
        <f t="shared" si="8"/>
        <v>486</v>
      </c>
      <c r="K26" s="242">
        <f>'Biểu 56'!F19</f>
        <v>486</v>
      </c>
      <c r="L26" s="238">
        <v>0</v>
      </c>
      <c r="M26" s="237"/>
      <c r="N26" s="237"/>
      <c r="O26" s="237"/>
      <c r="P26" s="237"/>
      <c r="Q26" s="237"/>
      <c r="R26" s="237"/>
      <c r="S26" s="237"/>
    </row>
    <row r="27" spans="1:19" s="90" customFormat="1" ht="15.75">
      <c r="A27" s="237">
        <v>12</v>
      </c>
      <c r="B27" s="243" t="s">
        <v>414</v>
      </c>
      <c r="C27" s="238">
        <f t="shared" si="3"/>
        <v>134</v>
      </c>
      <c r="D27" s="238">
        <f t="shared" si="4"/>
        <v>0</v>
      </c>
      <c r="E27" s="238">
        <f t="shared" si="5"/>
        <v>134</v>
      </c>
      <c r="F27" s="238">
        <f t="shared" si="6"/>
        <v>134</v>
      </c>
      <c r="G27" s="238">
        <f t="shared" si="7"/>
        <v>0</v>
      </c>
      <c r="H27" s="238"/>
      <c r="I27" s="238"/>
      <c r="J27" s="238">
        <f t="shared" si="8"/>
        <v>134</v>
      </c>
      <c r="K27" s="242">
        <f>'Biểu 56'!F20</f>
        <v>134</v>
      </c>
      <c r="L27" s="238">
        <v>0</v>
      </c>
      <c r="M27" s="237"/>
      <c r="N27" s="237"/>
      <c r="O27" s="237"/>
      <c r="P27" s="237"/>
      <c r="Q27" s="237"/>
      <c r="R27" s="237"/>
      <c r="S27" s="237"/>
    </row>
    <row r="28" spans="1:19" s="90" customFormat="1" ht="15.75">
      <c r="A28" s="239"/>
      <c r="B28" s="240"/>
      <c r="C28" s="239"/>
      <c r="D28" s="239"/>
      <c r="E28" s="239"/>
      <c r="F28" s="239"/>
      <c r="G28" s="239"/>
      <c r="H28" s="239"/>
      <c r="I28" s="239"/>
      <c r="J28" s="239"/>
      <c r="K28" s="239"/>
      <c r="L28" s="239"/>
      <c r="M28" s="239"/>
      <c r="N28" s="239"/>
      <c r="O28" s="239"/>
      <c r="P28" s="239"/>
      <c r="Q28" s="239"/>
      <c r="R28" s="239"/>
      <c r="S28" s="239"/>
    </row>
  </sheetData>
  <sheetProtection/>
  <mergeCells count="17">
    <mergeCell ref="J1:L1"/>
    <mergeCell ref="A2:L2"/>
    <mergeCell ref="A3:L3"/>
    <mergeCell ref="A6:A8"/>
    <mergeCell ref="B6:B8"/>
    <mergeCell ref="C6:C8"/>
    <mergeCell ref="D6:E6"/>
    <mergeCell ref="F6:L6"/>
    <mergeCell ref="M6:S6"/>
    <mergeCell ref="D7:D8"/>
    <mergeCell ref="E7:E8"/>
    <mergeCell ref="F7:F8"/>
    <mergeCell ref="G7:I7"/>
    <mergeCell ref="J7:L7"/>
    <mergeCell ref="M7:M8"/>
    <mergeCell ref="N7:P7"/>
    <mergeCell ref="Q7:S7"/>
  </mergeCells>
  <printOptions/>
  <pageMargins left="0.51" right="0.44" top="0.52" bottom="0.52"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Z191"/>
  <sheetViews>
    <sheetView tabSelected="1" zoomScalePageLayoutView="0" workbookViewId="0" topLeftCell="A81">
      <selection activeCell="P14" sqref="P14"/>
    </sheetView>
  </sheetViews>
  <sheetFormatPr defaultColWidth="9.140625" defaultRowHeight="15"/>
  <cols>
    <col min="1" max="1" width="5.28125" style="250" customWidth="1"/>
    <col min="2" max="2" width="29.7109375" style="251" customWidth="1"/>
    <col min="3" max="3" width="9.140625" style="250" customWidth="1"/>
    <col min="4" max="4" width="9.140625" style="252" customWidth="1"/>
    <col min="5" max="5" width="10.28125" style="250" customWidth="1"/>
    <col min="6" max="6" width="9.8515625" style="251" customWidth="1"/>
    <col min="7" max="7" width="6.7109375" style="251" customWidth="1"/>
    <col min="8" max="8" width="10.00390625" style="251" customWidth="1"/>
    <col min="9" max="9" width="10.28125" style="251" customWidth="1"/>
    <col min="10" max="10" width="8.00390625" style="251" customWidth="1"/>
    <col min="11" max="11" width="9.57421875" style="251" customWidth="1"/>
    <col min="12" max="12" width="6.7109375" style="251" customWidth="1"/>
    <col min="13" max="13" width="8.7109375" style="251" customWidth="1"/>
    <col min="14" max="14" width="10.140625" style="251" customWidth="1"/>
    <col min="15" max="15" width="8.421875" style="251" customWidth="1"/>
    <col min="16" max="16" width="9.28125" style="251" customWidth="1"/>
    <col min="17" max="17" width="6.00390625" style="251" customWidth="1"/>
    <col min="18" max="19" width="9.00390625" style="251" customWidth="1"/>
    <col min="20" max="20" width="9.421875" style="251" customWidth="1"/>
    <col min="21" max="21" width="7.57421875" style="251" customWidth="1"/>
    <col min="22" max="22" width="8.421875" style="251" customWidth="1"/>
    <col min="23" max="23" width="8.8515625" style="251" customWidth="1"/>
    <col min="24" max="24" width="9.140625" style="251" customWidth="1"/>
    <col min="25" max="25" width="10.57421875" style="251" hidden="1" customWidth="1"/>
    <col min="26" max="26" width="13.7109375" style="251" hidden="1" customWidth="1"/>
    <col min="27" max="16384" width="9.140625" style="251" customWidth="1"/>
  </cols>
  <sheetData>
    <row r="1" spans="18:23" ht="19.5" customHeight="1">
      <c r="R1" s="263"/>
      <c r="S1" s="263"/>
      <c r="T1" s="263"/>
      <c r="U1" s="424" t="s">
        <v>645</v>
      </c>
      <c r="V1" s="424"/>
      <c r="W1" s="424"/>
    </row>
    <row r="2" spans="1:23" ht="18.75">
      <c r="A2" s="425" t="s">
        <v>30</v>
      </c>
      <c r="B2" s="425"/>
      <c r="C2" s="425"/>
      <c r="D2" s="425"/>
      <c r="E2" s="425"/>
      <c r="F2" s="425"/>
      <c r="G2" s="425"/>
      <c r="H2" s="425"/>
      <c r="I2" s="425"/>
      <c r="J2" s="425"/>
      <c r="K2" s="425"/>
      <c r="L2" s="425"/>
      <c r="M2" s="425"/>
      <c r="N2" s="425"/>
      <c r="O2" s="425"/>
      <c r="P2" s="425"/>
      <c r="Q2" s="425"/>
      <c r="R2" s="425"/>
      <c r="S2" s="425"/>
      <c r="T2" s="425"/>
      <c r="U2" s="425"/>
      <c r="V2" s="425"/>
      <c r="W2" s="425"/>
    </row>
    <row r="3" spans="1:23" ht="18.75">
      <c r="A3" s="426" t="str">
        <f>'Biểu 48'!A3:D3</f>
        <v>(Kèm theo Công văn số: 42/STC-KHNS ngày 06/01/2020 của Sở Tài chính Hải Dương)</v>
      </c>
      <c r="B3" s="427"/>
      <c r="C3" s="427"/>
      <c r="D3" s="427"/>
      <c r="E3" s="427"/>
      <c r="F3" s="427"/>
      <c r="G3" s="427"/>
      <c r="H3" s="427"/>
      <c r="I3" s="427"/>
      <c r="J3" s="427"/>
      <c r="K3" s="427"/>
      <c r="L3" s="427"/>
      <c r="M3" s="427"/>
      <c r="N3" s="427"/>
      <c r="O3" s="427"/>
      <c r="P3" s="427"/>
      <c r="Q3" s="427"/>
      <c r="R3" s="427"/>
      <c r="S3" s="427"/>
      <c r="T3" s="427"/>
      <c r="U3" s="427"/>
      <c r="V3" s="427"/>
      <c r="W3" s="427"/>
    </row>
    <row r="4" spans="1:23" ht="20.25" customHeight="1">
      <c r="A4" s="185"/>
      <c r="B4" s="186"/>
      <c r="C4" s="186"/>
      <c r="D4" s="186"/>
      <c r="E4" s="186"/>
      <c r="F4" s="186"/>
      <c r="G4" s="186"/>
      <c r="H4" s="186"/>
      <c r="I4" s="186"/>
      <c r="J4" s="186"/>
      <c r="K4" s="186"/>
      <c r="L4" s="186"/>
      <c r="M4" s="186"/>
      <c r="N4" s="186"/>
      <c r="O4" s="186"/>
      <c r="P4" s="186"/>
      <c r="Q4" s="186"/>
      <c r="R4" s="186"/>
      <c r="S4" s="186"/>
      <c r="T4" s="186"/>
      <c r="U4" s="186"/>
      <c r="V4" s="186"/>
      <c r="W4" s="186"/>
    </row>
    <row r="5" spans="18:23" ht="18.75">
      <c r="R5" s="428" t="s">
        <v>31</v>
      </c>
      <c r="S5" s="428"/>
      <c r="T5" s="428"/>
      <c r="U5" s="428"/>
      <c r="V5" s="428"/>
      <c r="W5" s="428"/>
    </row>
    <row r="6" spans="1:23" s="187" customFormat="1" ht="18.75" customHeight="1">
      <c r="A6" s="409" t="s">
        <v>32</v>
      </c>
      <c r="B6" s="409" t="s">
        <v>346</v>
      </c>
      <c r="C6" s="409" t="s">
        <v>347</v>
      </c>
      <c r="D6" s="415" t="s">
        <v>348</v>
      </c>
      <c r="E6" s="411" t="s">
        <v>349</v>
      </c>
      <c r="F6" s="412"/>
      <c r="G6" s="412"/>
      <c r="H6" s="412"/>
      <c r="I6" s="412"/>
      <c r="J6" s="413"/>
      <c r="K6" s="418" t="s">
        <v>581</v>
      </c>
      <c r="L6" s="419"/>
      <c r="M6" s="419"/>
      <c r="N6" s="419"/>
      <c r="O6" s="420"/>
      <c r="P6" s="418" t="s">
        <v>582</v>
      </c>
      <c r="Q6" s="419"/>
      <c r="R6" s="419"/>
      <c r="S6" s="420"/>
      <c r="T6" s="418" t="s">
        <v>583</v>
      </c>
      <c r="U6" s="419"/>
      <c r="V6" s="419"/>
      <c r="W6" s="420"/>
    </row>
    <row r="7" spans="1:23" s="187" customFormat="1" ht="18.75" customHeight="1">
      <c r="A7" s="414"/>
      <c r="B7" s="414"/>
      <c r="C7" s="414"/>
      <c r="D7" s="416"/>
      <c r="E7" s="409" t="s">
        <v>350</v>
      </c>
      <c r="F7" s="411" t="s">
        <v>351</v>
      </c>
      <c r="G7" s="412"/>
      <c r="H7" s="412"/>
      <c r="I7" s="412"/>
      <c r="J7" s="413"/>
      <c r="K7" s="421"/>
      <c r="L7" s="422"/>
      <c r="M7" s="422"/>
      <c r="N7" s="422"/>
      <c r="O7" s="423"/>
      <c r="P7" s="421"/>
      <c r="Q7" s="422"/>
      <c r="R7" s="422"/>
      <c r="S7" s="423"/>
      <c r="T7" s="421"/>
      <c r="U7" s="422"/>
      <c r="V7" s="422"/>
      <c r="W7" s="423"/>
    </row>
    <row r="8" spans="1:23" s="187" customFormat="1" ht="18.75" customHeight="1">
      <c r="A8" s="414"/>
      <c r="B8" s="414"/>
      <c r="C8" s="414"/>
      <c r="D8" s="416"/>
      <c r="E8" s="414"/>
      <c r="F8" s="409" t="s">
        <v>226</v>
      </c>
      <c r="G8" s="411" t="s">
        <v>352</v>
      </c>
      <c r="H8" s="412"/>
      <c r="I8" s="412"/>
      <c r="J8" s="413"/>
      <c r="K8" s="409" t="s">
        <v>226</v>
      </c>
      <c r="L8" s="411" t="s">
        <v>352</v>
      </c>
      <c r="M8" s="412"/>
      <c r="N8" s="412"/>
      <c r="O8" s="413"/>
      <c r="P8" s="409" t="s">
        <v>226</v>
      </c>
      <c r="Q8" s="411" t="s">
        <v>352</v>
      </c>
      <c r="R8" s="412"/>
      <c r="S8" s="413"/>
      <c r="T8" s="409" t="s">
        <v>226</v>
      </c>
      <c r="U8" s="411" t="s">
        <v>352</v>
      </c>
      <c r="V8" s="412"/>
      <c r="W8" s="413"/>
    </row>
    <row r="9" spans="1:23" s="187" customFormat="1" ht="25.5">
      <c r="A9" s="410"/>
      <c r="B9" s="410"/>
      <c r="C9" s="410"/>
      <c r="D9" s="417"/>
      <c r="E9" s="410"/>
      <c r="F9" s="410"/>
      <c r="G9" s="183" t="s">
        <v>353</v>
      </c>
      <c r="H9" s="183" t="s">
        <v>354</v>
      </c>
      <c r="I9" s="183" t="s">
        <v>87</v>
      </c>
      <c r="J9" s="183" t="s">
        <v>355</v>
      </c>
      <c r="K9" s="410"/>
      <c r="L9" s="183" t="s">
        <v>353</v>
      </c>
      <c r="M9" s="183" t="s">
        <v>354</v>
      </c>
      <c r="N9" s="183" t="s">
        <v>87</v>
      </c>
      <c r="O9" s="183" t="s">
        <v>355</v>
      </c>
      <c r="P9" s="410"/>
      <c r="Q9" s="183" t="s">
        <v>353</v>
      </c>
      <c r="R9" s="183" t="s">
        <v>354</v>
      </c>
      <c r="S9" s="183" t="s">
        <v>87</v>
      </c>
      <c r="T9" s="410"/>
      <c r="U9" s="183" t="s">
        <v>353</v>
      </c>
      <c r="V9" s="183" t="s">
        <v>354</v>
      </c>
      <c r="W9" s="183" t="s">
        <v>87</v>
      </c>
    </row>
    <row r="10" spans="1:23" s="187" customFormat="1" ht="12.75">
      <c r="A10" s="183" t="s">
        <v>34</v>
      </c>
      <c r="B10" s="183" t="s">
        <v>35</v>
      </c>
      <c r="C10" s="183">
        <v>1</v>
      </c>
      <c r="D10" s="253">
        <v>3</v>
      </c>
      <c r="E10" s="183">
        <v>4</v>
      </c>
      <c r="F10" s="183">
        <v>5</v>
      </c>
      <c r="G10" s="183">
        <v>6</v>
      </c>
      <c r="H10" s="183">
        <v>7</v>
      </c>
      <c r="I10" s="183">
        <v>8</v>
      </c>
      <c r="J10" s="183"/>
      <c r="K10" s="183">
        <v>9</v>
      </c>
      <c r="L10" s="183">
        <v>10</v>
      </c>
      <c r="M10" s="183">
        <v>11</v>
      </c>
      <c r="N10" s="183">
        <v>12</v>
      </c>
      <c r="O10" s="183"/>
      <c r="P10" s="183">
        <v>13</v>
      </c>
      <c r="Q10" s="183">
        <v>14</v>
      </c>
      <c r="R10" s="183">
        <v>15</v>
      </c>
      <c r="S10" s="183">
        <v>16</v>
      </c>
      <c r="T10" s="183">
        <v>17</v>
      </c>
      <c r="U10" s="183">
        <v>18</v>
      </c>
      <c r="V10" s="183">
        <v>19</v>
      </c>
      <c r="W10" s="183">
        <v>20</v>
      </c>
    </row>
    <row r="11" spans="1:23" s="187" customFormat="1" ht="12.75" hidden="1">
      <c r="A11" s="264"/>
      <c r="B11" s="264"/>
      <c r="C11" s="264"/>
      <c r="D11" s="265"/>
      <c r="E11" s="264"/>
      <c r="F11" s="264"/>
      <c r="G11" s="264"/>
      <c r="H11" s="264"/>
      <c r="I11" s="264"/>
      <c r="J11" s="264"/>
      <c r="K11" s="264"/>
      <c r="L11" s="264"/>
      <c r="M11" s="264"/>
      <c r="N11" s="264"/>
      <c r="O11" s="264"/>
      <c r="P11" s="264"/>
      <c r="Q11" s="264"/>
      <c r="R11" s="264"/>
      <c r="S11" s="264"/>
      <c r="T11" s="264"/>
      <c r="U11" s="264"/>
      <c r="V11" s="264"/>
      <c r="W11" s="264"/>
    </row>
    <row r="12" spans="1:25" s="256" customFormat="1" ht="15.75">
      <c r="A12" s="190"/>
      <c r="B12" s="266" t="s">
        <v>226</v>
      </c>
      <c r="C12" s="190"/>
      <c r="D12" s="267"/>
      <c r="E12" s="190"/>
      <c r="F12" s="268">
        <v>10243967.298906999</v>
      </c>
      <c r="G12" s="268">
        <v>931116.4802361999</v>
      </c>
      <c r="H12" s="268">
        <v>3501022.1959268</v>
      </c>
      <c r="I12" s="268">
        <v>5329573.848244001</v>
      </c>
      <c r="J12" s="268">
        <v>482254.7744999999</v>
      </c>
      <c r="K12" s="268">
        <v>3836782.9346000003</v>
      </c>
      <c r="L12" s="268">
        <v>0</v>
      </c>
      <c r="M12" s="268">
        <v>1648259</v>
      </c>
      <c r="N12" s="268">
        <v>2058031.9346</v>
      </c>
      <c r="O12" s="268">
        <v>130492</v>
      </c>
      <c r="P12" s="268">
        <v>3629462.1833280004</v>
      </c>
      <c r="Q12" s="268">
        <v>0</v>
      </c>
      <c r="R12" s="268">
        <v>1058447</v>
      </c>
      <c r="S12" s="268">
        <v>2525523.183328</v>
      </c>
      <c r="T12" s="268">
        <v>1649041.4549999998</v>
      </c>
      <c r="U12" s="268">
        <v>115200</v>
      </c>
      <c r="V12" s="268">
        <v>661610</v>
      </c>
      <c r="W12" s="268">
        <v>872231.455</v>
      </c>
      <c r="X12" s="254"/>
      <c r="Y12" s="255"/>
    </row>
    <row r="13" spans="1:23" s="187" customFormat="1" ht="12.75">
      <c r="A13" s="269" t="s">
        <v>34</v>
      </c>
      <c r="B13" s="270" t="s">
        <v>584</v>
      </c>
      <c r="C13" s="271"/>
      <c r="D13" s="272"/>
      <c r="E13" s="271"/>
      <c r="F13" s="270"/>
      <c r="G13" s="270"/>
      <c r="H13" s="270"/>
      <c r="I13" s="270"/>
      <c r="J13" s="270"/>
      <c r="K13" s="270"/>
      <c r="L13" s="270"/>
      <c r="M13" s="270"/>
      <c r="N13" s="270"/>
      <c r="O13" s="270"/>
      <c r="P13" s="270"/>
      <c r="Q13" s="270"/>
      <c r="R13" s="270"/>
      <c r="S13" s="270"/>
      <c r="T13" s="273">
        <v>23200</v>
      </c>
      <c r="U13" s="273">
        <v>0</v>
      </c>
      <c r="V13" s="273">
        <v>0</v>
      </c>
      <c r="W13" s="273">
        <v>23200</v>
      </c>
    </row>
    <row r="14" spans="1:23" s="187" customFormat="1" ht="12.75">
      <c r="A14" s="271" t="s">
        <v>35</v>
      </c>
      <c r="B14" s="274" t="s">
        <v>585</v>
      </c>
      <c r="C14" s="275"/>
      <c r="D14" s="272"/>
      <c r="E14" s="271">
        <v>0</v>
      </c>
      <c r="F14" s="273"/>
      <c r="G14" s="273">
        <v>0</v>
      </c>
      <c r="H14" s="273">
        <v>0</v>
      </c>
      <c r="I14" s="273"/>
      <c r="J14" s="273">
        <v>0</v>
      </c>
      <c r="K14" s="273"/>
      <c r="L14" s="273">
        <v>0</v>
      </c>
      <c r="M14" s="273">
        <v>0</v>
      </c>
      <c r="N14" s="273">
        <v>0</v>
      </c>
      <c r="O14" s="273">
        <v>0</v>
      </c>
      <c r="P14" s="273"/>
      <c r="Q14" s="273">
        <v>0</v>
      </c>
      <c r="R14" s="273">
        <v>0</v>
      </c>
      <c r="S14" s="273"/>
      <c r="T14" s="273">
        <v>22818.795</v>
      </c>
      <c r="U14" s="273">
        <v>0</v>
      </c>
      <c r="V14" s="273">
        <v>0</v>
      </c>
      <c r="W14" s="273">
        <v>22818.795</v>
      </c>
    </row>
    <row r="15" spans="1:23" s="256" customFormat="1" ht="12.75">
      <c r="A15" s="271" t="s">
        <v>56</v>
      </c>
      <c r="B15" s="274" t="s">
        <v>412</v>
      </c>
      <c r="C15" s="275"/>
      <c r="D15" s="272"/>
      <c r="E15" s="271">
        <v>0</v>
      </c>
      <c r="F15" s="273">
        <v>10243967.298906999</v>
      </c>
      <c r="G15" s="273">
        <v>931116.4802361999</v>
      </c>
      <c r="H15" s="273">
        <v>3501022.1959268</v>
      </c>
      <c r="I15" s="273">
        <v>5329573.848244001</v>
      </c>
      <c r="J15" s="273">
        <v>482254.7744999999</v>
      </c>
      <c r="K15" s="273">
        <v>3836782.9346000003</v>
      </c>
      <c r="L15" s="273">
        <v>0</v>
      </c>
      <c r="M15" s="273">
        <v>1648259</v>
      </c>
      <c r="N15" s="273">
        <v>2058031.9346</v>
      </c>
      <c r="O15" s="273">
        <v>130492</v>
      </c>
      <c r="P15" s="273">
        <v>3629462.1833280004</v>
      </c>
      <c r="Q15" s="273">
        <v>0</v>
      </c>
      <c r="R15" s="273">
        <v>1058447</v>
      </c>
      <c r="S15" s="273">
        <v>2525523.183328</v>
      </c>
      <c r="T15" s="273">
        <v>1596722.66</v>
      </c>
      <c r="U15" s="273">
        <v>115200</v>
      </c>
      <c r="V15" s="273">
        <v>661610</v>
      </c>
      <c r="W15" s="273">
        <v>819912.6599999999</v>
      </c>
    </row>
    <row r="16" spans="1:26" s="256" customFormat="1" ht="12.75">
      <c r="A16" s="276" t="s">
        <v>37</v>
      </c>
      <c r="B16" s="277" t="s">
        <v>413</v>
      </c>
      <c r="C16" s="278"/>
      <c r="D16" s="279"/>
      <c r="E16" s="276">
        <v>0</v>
      </c>
      <c r="F16" s="280">
        <v>4044165.0050000004</v>
      </c>
      <c r="G16" s="280">
        <v>0</v>
      </c>
      <c r="H16" s="280">
        <v>1656114</v>
      </c>
      <c r="I16" s="280">
        <v>2360039.4525000006</v>
      </c>
      <c r="J16" s="280">
        <v>28011.552499999998</v>
      </c>
      <c r="K16" s="280">
        <v>2228229.1787</v>
      </c>
      <c r="L16" s="280">
        <v>0</v>
      </c>
      <c r="M16" s="280">
        <v>1319810</v>
      </c>
      <c r="N16" s="280">
        <v>908419.1787</v>
      </c>
      <c r="O16" s="280">
        <v>0</v>
      </c>
      <c r="P16" s="280">
        <v>1651290.1161810001</v>
      </c>
      <c r="Q16" s="280">
        <v>0</v>
      </c>
      <c r="R16" s="280">
        <v>729998</v>
      </c>
      <c r="S16" s="280">
        <v>901292.116181</v>
      </c>
      <c r="T16" s="280">
        <v>390886.88379999995</v>
      </c>
      <c r="U16" s="280">
        <v>0</v>
      </c>
      <c r="V16" s="280">
        <v>194875</v>
      </c>
      <c r="W16" s="280">
        <v>196011.8838</v>
      </c>
      <c r="Y16" s="256">
        <v>196011.8838</v>
      </c>
      <c r="Z16" s="256">
        <v>0</v>
      </c>
    </row>
    <row r="17" spans="1:25" s="187" customFormat="1" ht="24">
      <c r="A17" s="271" t="s">
        <v>356</v>
      </c>
      <c r="B17" s="274" t="s">
        <v>586</v>
      </c>
      <c r="C17" s="275"/>
      <c r="D17" s="272"/>
      <c r="E17" s="271">
        <v>0</v>
      </c>
      <c r="F17" s="273">
        <v>19354.643</v>
      </c>
      <c r="G17" s="273">
        <v>0</v>
      </c>
      <c r="H17" s="273">
        <v>0</v>
      </c>
      <c r="I17" s="273">
        <v>19354.643</v>
      </c>
      <c r="J17" s="273">
        <v>0</v>
      </c>
      <c r="K17" s="273">
        <v>17419.1787</v>
      </c>
      <c r="L17" s="273">
        <v>0</v>
      </c>
      <c r="M17" s="273">
        <v>0</v>
      </c>
      <c r="N17" s="273">
        <v>17419.1787</v>
      </c>
      <c r="O17" s="273">
        <v>0</v>
      </c>
      <c r="P17" s="273">
        <v>14000</v>
      </c>
      <c r="Q17" s="273">
        <v>0</v>
      </c>
      <c r="R17" s="273">
        <v>0</v>
      </c>
      <c r="S17" s="273">
        <v>14000</v>
      </c>
      <c r="T17" s="273">
        <v>3419</v>
      </c>
      <c r="U17" s="273">
        <v>0</v>
      </c>
      <c r="V17" s="273">
        <v>0</v>
      </c>
      <c r="W17" s="273">
        <v>3419</v>
      </c>
      <c r="Y17" s="189"/>
    </row>
    <row r="18" spans="1:23" s="187" customFormat="1" ht="12.75">
      <c r="A18" s="281">
        <v>1</v>
      </c>
      <c r="B18" s="282" t="s">
        <v>407</v>
      </c>
      <c r="C18" s="283"/>
      <c r="D18" s="284"/>
      <c r="E18" s="281"/>
      <c r="F18" s="285"/>
      <c r="G18" s="285"/>
      <c r="H18" s="285"/>
      <c r="I18" s="285"/>
      <c r="J18" s="285"/>
      <c r="K18" s="285"/>
      <c r="L18" s="285"/>
      <c r="M18" s="285"/>
      <c r="N18" s="285"/>
      <c r="O18" s="285"/>
      <c r="P18" s="285"/>
      <c r="Q18" s="285"/>
      <c r="R18" s="285"/>
      <c r="S18" s="285"/>
      <c r="T18" s="285"/>
      <c r="U18" s="285"/>
      <c r="V18" s="285"/>
      <c r="W18" s="285"/>
    </row>
    <row r="19" spans="1:23" s="256" customFormat="1" ht="48">
      <c r="A19" s="281"/>
      <c r="B19" s="282" t="s">
        <v>431</v>
      </c>
      <c r="C19" s="283" t="s">
        <v>414</v>
      </c>
      <c r="D19" s="284" t="s">
        <v>430</v>
      </c>
      <c r="E19" s="281" t="s">
        <v>432</v>
      </c>
      <c r="F19" s="285">
        <v>19354.643</v>
      </c>
      <c r="G19" s="285">
        <v>0</v>
      </c>
      <c r="H19" s="285">
        <v>0</v>
      </c>
      <c r="I19" s="285">
        <v>19354.643</v>
      </c>
      <c r="J19" s="285">
        <v>0</v>
      </c>
      <c r="K19" s="285">
        <v>17419.1787</v>
      </c>
      <c r="L19" s="285">
        <v>0</v>
      </c>
      <c r="M19" s="285">
        <v>0</v>
      </c>
      <c r="N19" s="285">
        <v>17419.1787</v>
      </c>
      <c r="O19" s="285">
        <v>0</v>
      </c>
      <c r="P19" s="285">
        <v>14000</v>
      </c>
      <c r="Q19" s="285">
        <v>0</v>
      </c>
      <c r="R19" s="285"/>
      <c r="S19" s="285">
        <v>14000</v>
      </c>
      <c r="T19" s="285">
        <v>3419</v>
      </c>
      <c r="U19" s="285">
        <v>0</v>
      </c>
      <c r="V19" s="285">
        <v>0</v>
      </c>
      <c r="W19" s="285">
        <v>3419</v>
      </c>
    </row>
    <row r="20" spans="1:23" s="187" customFormat="1" ht="12.75" hidden="1">
      <c r="A20" s="281"/>
      <c r="B20" s="282"/>
      <c r="C20" s="283"/>
      <c r="D20" s="284"/>
      <c r="E20" s="281"/>
      <c r="F20" s="285"/>
      <c r="G20" s="285"/>
      <c r="H20" s="285"/>
      <c r="I20" s="285"/>
      <c r="J20" s="285"/>
      <c r="K20" s="285"/>
      <c r="L20" s="285"/>
      <c r="M20" s="285"/>
      <c r="N20" s="285"/>
      <c r="O20" s="285"/>
      <c r="P20" s="285"/>
      <c r="Q20" s="285"/>
      <c r="R20" s="285"/>
      <c r="S20" s="285"/>
      <c r="T20" s="285"/>
      <c r="U20" s="285"/>
      <c r="V20" s="285"/>
      <c r="W20" s="285"/>
    </row>
    <row r="21" spans="1:25" s="187" customFormat="1" ht="18.75" customHeight="1">
      <c r="A21" s="271" t="s">
        <v>357</v>
      </c>
      <c r="B21" s="274" t="s">
        <v>587</v>
      </c>
      <c r="C21" s="275"/>
      <c r="D21" s="272"/>
      <c r="E21" s="271">
        <v>0</v>
      </c>
      <c r="F21" s="273">
        <v>4012550.041</v>
      </c>
      <c r="G21" s="273">
        <v>0</v>
      </c>
      <c r="H21" s="273">
        <v>1656114</v>
      </c>
      <c r="I21" s="273">
        <v>2328424.4885000004</v>
      </c>
      <c r="J21" s="273">
        <v>28011.552499999998</v>
      </c>
      <c r="K21" s="273">
        <v>2210810</v>
      </c>
      <c r="L21" s="273">
        <v>0</v>
      </c>
      <c r="M21" s="273">
        <v>1319810</v>
      </c>
      <c r="N21" s="273">
        <v>891000</v>
      </c>
      <c r="O21" s="273">
        <v>0</v>
      </c>
      <c r="P21" s="273">
        <v>1637290.1161810001</v>
      </c>
      <c r="Q21" s="273">
        <v>0</v>
      </c>
      <c r="R21" s="273">
        <v>729998</v>
      </c>
      <c r="S21" s="273">
        <v>887292.116181</v>
      </c>
      <c r="T21" s="273">
        <v>376467.88379999995</v>
      </c>
      <c r="U21" s="273">
        <v>0</v>
      </c>
      <c r="V21" s="273">
        <v>194875</v>
      </c>
      <c r="W21" s="273">
        <v>181592.8838</v>
      </c>
      <c r="Y21" s="189"/>
    </row>
    <row r="22" spans="1:25" s="187" customFormat="1" ht="24">
      <c r="A22" s="281">
        <v>1</v>
      </c>
      <c r="B22" s="282" t="s">
        <v>204</v>
      </c>
      <c r="C22" s="283"/>
      <c r="D22" s="284"/>
      <c r="E22" s="281"/>
      <c r="F22" s="285"/>
      <c r="G22" s="285"/>
      <c r="H22" s="285"/>
      <c r="I22" s="285"/>
      <c r="J22" s="285"/>
      <c r="K22" s="285"/>
      <c r="L22" s="285"/>
      <c r="M22" s="285"/>
      <c r="N22" s="285"/>
      <c r="O22" s="285"/>
      <c r="P22" s="285"/>
      <c r="Q22" s="285"/>
      <c r="R22" s="285"/>
      <c r="S22" s="285"/>
      <c r="T22" s="285"/>
      <c r="U22" s="285"/>
      <c r="V22" s="285"/>
      <c r="W22" s="285"/>
      <c r="Y22" s="189"/>
    </row>
    <row r="23" spans="1:23" s="187" customFormat="1" ht="48">
      <c r="A23" s="281"/>
      <c r="B23" s="282" t="s">
        <v>416</v>
      </c>
      <c r="C23" s="283" t="s">
        <v>417</v>
      </c>
      <c r="D23" s="284" t="s">
        <v>418</v>
      </c>
      <c r="E23" s="281" t="s">
        <v>419</v>
      </c>
      <c r="F23" s="285">
        <v>1407966.799</v>
      </c>
      <c r="G23" s="285">
        <v>0</v>
      </c>
      <c r="H23" s="285">
        <v>350000</v>
      </c>
      <c r="I23" s="285">
        <v>1057966.799</v>
      </c>
      <c r="J23" s="285">
        <v>0</v>
      </c>
      <c r="K23" s="285">
        <v>1072000</v>
      </c>
      <c r="L23" s="285">
        <v>0</v>
      </c>
      <c r="M23" s="285">
        <v>350000</v>
      </c>
      <c r="N23" s="285">
        <v>722000</v>
      </c>
      <c r="O23" s="285">
        <v>0</v>
      </c>
      <c r="P23" s="285">
        <v>919485</v>
      </c>
      <c r="Q23" s="285">
        <v>0</v>
      </c>
      <c r="R23" s="285">
        <v>315000</v>
      </c>
      <c r="S23" s="285">
        <v>604485</v>
      </c>
      <c r="T23" s="285">
        <v>35000</v>
      </c>
      <c r="U23" s="285">
        <v>0</v>
      </c>
      <c r="V23" s="285">
        <v>35000</v>
      </c>
      <c r="W23" s="285"/>
    </row>
    <row r="24" spans="1:23" s="187" customFormat="1" ht="72">
      <c r="A24" s="281"/>
      <c r="B24" s="282" t="s">
        <v>358</v>
      </c>
      <c r="C24" s="283" t="s">
        <v>359</v>
      </c>
      <c r="D24" s="284" t="s">
        <v>360</v>
      </c>
      <c r="E24" s="281" t="s">
        <v>361</v>
      </c>
      <c r="F24" s="285">
        <v>1045686</v>
      </c>
      <c r="G24" s="285"/>
      <c r="H24" s="286">
        <v>998204</v>
      </c>
      <c r="I24" s="285">
        <v>47482</v>
      </c>
      <c r="J24" s="285"/>
      <c r="K24" s="285">
        <v>805410</v>
      </c>
      <c r="L24" s="285"/>
      <c r="M24" s="285">
        <v>805410</v>
      </c>
      <c r="N24" s="285"/>
      <c r="O24" s="285"/>
      <c r="P24" s="285">
        <v>251598</v>
      </c>
      <c r="Q24" s="285"/>
      <c r="R24" s="285">
        <v>251598</v>
      </c>
      <c r="S24" s="285"/>
      <c r="T24" s="285">
        <v>65775</v>
      </c>
      <c r="U24" s="285"/>
      <c r="V24" s="285">
        <v>65775</v>
      </c>
      <c r="W24" s="285"/>
    </row>
    <row r="25" spans="1:23" s="187" customFormat="1" ht="36">
      <c r="A25" s="281"/>
      <c r="B25" s="282" t="s">
        <v>421</v>
      </c>
      <c r="C25" s="283" t="s">
        <v>422</v>
      </c>
      <c r="D25" s="284" t="s">
        <v>423</v>
      </c>
      <c r="E25" s="281" t="s">
        <v>424</v>
      </c>
      <c r="F25" s="285">
        <v>100400</v>
      </c>
      <c r="G25" s="285">
        <v>0</v>
      </c>
      <c r="H25" s="285">
        <v>80000</v>
      </c>
      <c r="I25" s="285">
        <v>20400</v>
      </c>
      <c r="J25" s="285">
        <v>0</v>
      </c>
      <c r="K25" s="285">
        <v>31000</v>
      </c>
      <c r="L25" s="285">
        <v>0</v>
      </c>
      <c r="M25" s="285">
        <v>15000</v>
      </c>
      <c r="N25" s="285">
        <v>16000</v>
      </c>
      <c r="O25" s="285">
        <v>0</v>
      </c>
      <c r="P25" s="285">
        <v>30400</v>
      </c>
      <c r="Q25" s="285">
        <v>0</v>
      </c>
      <c r="R25" s="285">
        <v>15000</v>
      </c>
      <c r="S25" s="285">
        <v>15400</v>
      </c>
      <c r="T25" s="285">
        <v>70000</v>
      </c>
      <c r="U25" s="285">
        <v>0</v>
      </c>
      <c r="V25" s="285">
        <v>65000</v>
      </c>
      <c r="W25" s="285">
        <v>5000</v>
      </c>
    </row>
    <row r="26" spans="1:23" s="187" customFormat="1" ht="36">
      <c r="A26" s="281"/>
      <c r="B26" s="282" t="s">
        <v>426</v>
      </c>
      <c r="C26" s="283" t="s">
        <v>427</v>
      </c>
      <c r="D26" s="284" t="s">
        <v>423</v>
      </c>
      <c r="E26" s="281" t="s">
        <v>588</v>
      </c>
      <c r="F26" s="285">
        <v>347660</v>
      </c>
      <c r="G26" s="285">
        <v>0</v>
      </c>
      <c r="H26" s="285"/>
      <c r="I26" s="285">
        <v>330840</v>
      </c>
      <c r="J26" s="285">
        <v>16820</v>
      </c>
      <c r="K26" s="285">
        <v>37000</v>
      </c>
      <c r="L26" s="285">
        <v>0</v>
      </c>
      <c r="M26" s="285">
        <v>0</v>
      </c>
      <c r="N26" s="285">
        <v>37000</v>
      </c>
      <c r="O26" s="285">
        <v>0</v>
      </c>
      <c r="P26" s="285">
        <v>159340.661</v>
      </c>
      <c r="Q26" s="285">
        <v>0</v>
      </c>
      <c r="R26" s="285"/>
      <c r="S26" s="285">
        <v>159340.661</v>
      </c>
      <c r="T26" s="285">
        <v>90659.33899999999</v>
      </c>
      <c r="U26" s="285">
        <v>0</v>
      </c>
      <c r="V26" s="285">
        <v>0</v>
      </c>
      <c r="W26" s="285">
        <v>90659.33899999999</v>
      </c>
    </row>
    <row r="27" spans="1:23" s="256" customFormat="1" ht="24">
      <c r="A27" s="281"/>
      <c r="B27" s="282" t="s">
        <v>589</v>
      </c>
      <c r="C27" s="283" t="s">
        <v>422</v>
      </c>
      <c r="D27" s="284" t="s">
        <v>525</v>
      </c>
      <c r="E27" s="281" t="s">
        <v>590</v>
      </c>
      <c r="F27" s="285">
        <v>191920</v>
      </c>
      <c r="G27" s="285"/>
      <c r="H27" s="285"/>
      <c r="I27" s="285">
        <v>191920</v>
      </c>
      <c r="J27" s="285"/>
      <c r="K27" s="285">
        <v>17000</v>
      </c>
      <c r="L27" s="285"/>
      <c r="M27" s="285"/>
      <c r="N27" s="285">
        <v>17000</v>
      </c>
      <c r="O27" s="285"/>
      <c r="P27" s="285">
        <v>8152.455181000001</v>
      </c>
      <c r="Q27" s="285"/>
      <c r="R27" s="285"/>
      <c r="S27" s="287">
        <v>8152.455181000001</v>
      </c>
      <c r="T27" s="285">
        <v>41847.5448</v>
      </c>
      <c r="U27" s="285"/>
      <c r="V27" s="285"/>
      <c r="W27" s="285">
        <v>41847.5448</v>
      </c>
    </row>
    <row r="28" spans="1:23" s="187" customFormat="1" ht="48">
      <c r="A28" s="281"/>
      <c r="B28" s="282" t="s">
        <v>591</v>
      </c>
      <c r="C28" s="283" t="s">
        <v>420</v>
      </c>
      <c r="D28" s="284" t="s">
        <v>525</v>
      </c>
      <c r="E28" s="283" t="s">
        <v>592</v>
      </c>
      <c r="F28" s="285">
        <v>54211.299</v>
      </c>
      <c r="G28" s="285">
        <v>0</v>
      </c>
      <c r="H28" s="285">
        <v>0</v>
      </c>
      <c r="I28" s="285">
        <v>54211.299</v>
      </c>
      <c r="J28" s="285"/>
      <c r="K28" s="285">
        <v>0</v>
      </c>
      <c r="L28" s="285">
        <v>0</v>
      </c>
      <c r="M28" s="285">
        <v>0</v>
      </c>
      <c r="N28" s="285"/>
      <c r="O28" s="285">
        <v>0</v>
      </c>
      <c r="P28" s="285">
        <v>470</v>
      </c>
      <c r="Q28" s="285">
        <v>0</v>
      </c>
      <c r="R28" s="285"/>
      <c r="S28" s="285">
        <v>470</v>
      </c>
      <c r="T28" s="285">
        <v>29530</v>
      </c>
      <c r="U28" s="285">
        <v>0</v>
      </c>
      <c r="V28" s="285">
        <v>0</v>
      </c>
      <c r="W28" s="285">
        <v>29530</v>
      </c>
    </row>
    <row r="29" spans="1:23" s="256" customFormat="1" ht="48">
      <c r="A29" s="281"/>
      <c r="B29" s="282" t="s">
        <v>593</v>
      </c>
      <c r="C29" s="283" t="s">
        <v>367</v>
      </c>
      <c r="D29" s="284" t="s">
        <v>525</v>
      </c>
      <c r="E29" s="283" t="s">
        <v>594</v>
      </c>
      <c r="F29" s="285">
        <v>46881</v>
      </c>
      <c r="G29" s="285">
        <v>0</v>
      </c>
      <c r="H29" s="285">
        <v>0</v>
      </c>
      <c r="I29" s="285">
        <v>46881</v>
      </c>
      <c r="J29" s="285"/>
      <c r="K29" s="285">
        <v>0</v>
      </c>
      <c r="L29" s="285">
        <v>0</v>
      </c>
      <c r="M29" s="285">
        <v>0</v>
      </c>
      <c r="N29" s="285"/>
      <c r="O29" s="285">
        <v>0</v>
      </c>
      <c r="P29" s="285">
        <v>444</v>
      </c>
      <c r="Q29" s="285">
        <v>0</v>
      </c>
      <c r="R29" s="285"/>
      <c r="S29" s="285">
        <v>444</v>
      </c>
      <c r="T29" s="285">
        <v>9556</v>
      </c>
      <c r="U29" s="285">
        <v>0</v>
      </c>
      <c r="V29" s="285">
        <v>0</v>
      </c>
      <c r="W29" s="285">
        <v>9556</v>
      </c>
    </row>
    <row r="30" spans="1:25" s="256" customFormat="1" ht="12.75">
      <c r="A30" s="281">
        <v>2</v>
      </c>
      <c r="B30" s="282" t="s">
        <v>365</v>
      </c>
      <c r="C30" s="283"/>
      <c r="D30" s="284"/>
      <c r="E30" s="281"/>
      <c r="F30" s="285">
        <v>0</v>
      </c>
      <c r="G30" s="285"/>
      <c r="H30" s="285"/>
      <c r="I30" s="285"/>
      <c r="J30" s="285"/>
      <c r="K30" s="285">
        <v>0</v>
      </c>
      <c r="L30" s="285"/>
      <c r="M30" s="285"/>
      <c r="N30" s="285"/>
      <c r="O30" s="285"/>
      <c r="P30" s="285"/>
      <c r="Q30" s="285"/>
      <c r="R30" s="285"/>
      <c r="S30" s="285"/>
      <c r="T30" s="285"/>
      <c r="U30" s="285"/>
      <c r="V30" s="285"/>
      <c r="W30" s="285"/>
      <c r="Y30" s="255"/>
    </row>
    <row r="31" spans="1:23" s="256" customFormat="1" ht="36">
      <c r="A31" s="281"/>
      <c r="B31" s="282" t="s">
        <v>366</v>
      </c>
      <c r="C31" s="283" t="s">
        <v>367</v>
      </c>
      <c r="D31" s="288" t="s">
        <v>360</v>
      </c>
      <c r="E31" s="281" t="s">
        <v>368</v>
      </c>
      <c r="F31" s="285">
        <v>715441.838</v>
      </c>
      <c r="G31" s="285"/>
      <c r="H31" s="285">
        <v>175000</v>
      </c>
      <c r="I31" s="285">
        <v>540441.838</v>
      </c>
      <c r="J31" s="285"/>
      <c r="K31" s="285">
        <v>234400</v>
      </c>
      <c r="L31" s="285"/>
      <c r="M31" s="285">
        <v>149400</v>
      </c>
      <c r="N31" s="285">
        <v>85000</v>
      </c>
      <c r="O31" s="285"/>
      <c r="P31" s="285">
        <v>233400</v>
      </c>
      <c r="Q31" s="285"/>
      <c r="R31" s="285">
        <v>148400</v>
      </c>
      <c r="S31" s="285">
        <v>85000</v>
      </c>
      <c r="T31" s="285">
        <v>9100</v>
      </c>
      <c r="U31" s="285"/>
      <c r="V31" s="285">
        <v>9100</v>
      </c>
      <c r="W31" s="285"/>
    </row>
    <row r="32" spans="1:23" s="187" customFormat="1" ht="12.75">
      <c r="A32" s="281">
        <v>3</v>
      </c>
      <c r="B32" s="282" t="s">
        <v>205</v>
      </c>
      <c r="C32" s="283"/>
      <c r="D32" s="284"/>
      <c r="E32" s="281"/>
      <c r="F32" s="285">
        <v>0</v>
      </c>
      <c r="G32" s="285"/>
      <c r="H32" s="285"/>
      <c r="I32" s="285"/>
      <c r="J32" s="285"/>
      <c r="K32" s="285">
        <v>0</v>
      </c>
      <c r="L32" s="285"/>
      <c r="M32" s="285"/>
      <c r="N32" s="285"/>
      <c r="O32" s="285"/>
      <c r="P32" s="285"/>
      <c r="Q32" s="285"/>
      <c r="R32" s="285"/>
      <c r="S32" s="285"/>
      <c r="T32" s="285"/>
      <c r="U32" s="285"/>
      <c r="V32" s="285"/>
      <c r="W32" s="285"/>
    </row>
    <row r="33" spans="1:25" s="187" customFormat="1" ht="48">
      <c r="A33" s="281"/>
      <c r="B33" s="282" t="s">
        <v>433</v>
      </c>
      <c r="C33" s="283" t="s">
        <v>415</v>
      </c>
      <c r="D33" s="284" t="s">
        <v>434</v>
      </c>
      <c r="E33" s="281" t="s">
        <v>435</v>
      </c>
      <c r="F33" s="285">
        <v>22383.105</v>
      </c>
      <c r="G33" s="285">
        <v>0</v>
      </c>
      <c r="H33" s="285">
        <v>0</v>
      </c>
      <c r="I33" s="285">
        <v>11191.5525</v>
      </c>
      <c r="J33" s="285">
        <v>11191.5525</v>
      </c>
      <c r="K33" s="285">
        <v>5000</v>
      </c>
      <c r="L33" s="285">
        <v>0</v>
      </c>
      <c r="M33" s="285">
        <v>0</v>
      </c>
      <c r="N33" s="285">
        <v>5000</v>
      </c>
      <c r="O33" s="285">
        <v>0</v>
      </c>
      <c r="P33" s="285">
        <v>5000</v>
      </c>
      <c r="Q33" s="285">
        <v>0</v>
      </c>
      <c r="R33" s="285"/>
      <c r="S33" s="285">
        <v>5000</v>
      </c>
      <c r="T33" s="285">
        <v>5000</v>
      </c>
      <c r="U33" s="285">
        <v>0</v>
      </c>
      <c r="V33" s="285">
        <v>0</v>
      </c>
      <c r="W33" s="285">
        <v>5000</v>
      </c>
      <c r="Y33" s="189"/>
    </row>
    <row r="34" spans="1:23" s="256" customFormat="1" ht="12.75">
      <c r="A34" s="281">
        <v>4</v>
      </c>
      <c r="B34" s="282" t="s">
        <v>362</v>
      </c>
      <c r="C34" s="283"/>
      <c r="D34" s="284"/>
      <c r="E34" s="281"/>
      <c r="F34" s="285"/>
      <c r="G34" s="285"/>
      <c r="H34" s="285"/>
      <c r="I34" s="285"/>
      <c r="J34" s="285"/>
      <c r="K34" s="285"/>
      <c r="L34" s="285"/>
      <c r="M34" s="285"/>
      <c r="N34" s="285"/>
      <c r="O34" s="285"/>
      <c r="P34" s="285"/>
      <c r="Q34" s="285"/>
      <c r="R34" s="285"/>
      <c r="S34" s="285"/>
      <c r="T34" s="285"/>
      <c r="U34" s="285"/>
      <c r="V34" s="285"/>
      <c r="W34" s="285"/>
    </row>
    <row r="35" spans="1:23" s="187" customFormat="1" ht="48">
      <c r="A35" s="281"/>
      <c r="B35" s="282" t="s">
        <v>595</v>
      </c>
      <c r="C35" s="283" t="s">
        <v>363</v>
      </c>
      <c r="D35" s="284" t="s">
        <v>525</v>
      </c>
      <c r="E35" s="289" t="s">
        <v>596</v>
      </c>
      <c r="F35" s="285">
        <v>80000</v>
      </c>
      <c r="G35" s="285"/>
      <c r="H35" s="285">
        <v>52910</v>
      </c>
      <c r="I35" s="285">
        <v>27090</v>
      </c>
      <c r="J35" s="285"/>
      <c r="K35" s="285">
        <v>9000</v>
      </c>
      <c r="L35" s="285"/>
      <c r="M35" s="285"/>
      <c r="N35" s="285">
        <v>9000</v>
      </c>
      <c r="O35" s="285"/>
      <c r="P35" s="285">
        <v>29000</v>
      </c>
      <c r="Q35" s="285"/>
      <c r="R35" s="285"/>
      <c r="S35" s="285">
        <v>9000</v>
      </c>
      <c r="T35" s="285">
        <v>20000</v>
      </c>
      <c r="U35" s="285"/>
      <c r="V35" s="285">
        <v>20000</v>
      </c>
      <c r="W35" s="285"/>
    </row>
    <row r="36" spans="1:23" s="256" customFormat="1" ht="12.75" hidden="1">
      <c r="A36" s="281"/>
      <c r="B36" s="282"/>
      <c r="C36" s="283"/>
      <c r="D36" s="284"/>
      <c r="E36" s="281"/>
      <c r="F36" s="285"/>
      <c r="G36" s="285"/>
      <c r="H36" s="285"/>
      <c r="I36" s="285"/>
      <c r="J36" s="285"/>
      <c r="K36" s="285"/>
      <c r="L36" s="285"/>
      <c r="M36" s="285"/>
      <c r="N36" s="285"/>
      <c r="O36" s="285"/>
      <c r="P36" s="285"/>
      <c r="Q36" s="285"/>
      <c r="R36" s="285"/>
      <c r="S36" s="285"/>
      <c r="T36" s="285"/>
      <c r="U36" s="285"/>
      <c r="V36" s="285"/>
      <c r="W36" s="285"/>
    </row>
    <row r="37" spans="1:23" s="256" customFormat="1" ht="12.75">
      <c r="A37" s="271" t="s">
        <v>369</v>
      </c>
      <c r="B37" s="274" t="s">
        <v>597</v>
      </c>
      <c r="C37" s="275"/>
      <c r="D37" s="272"/>
      <c r="E37" s="271"/>
      <c r="F37" s="273">
        <v>12260.321</v>
      </c>
      <c r="G37" s="273">
        <v>0</v>
      </c>
      <c r="H37" s="273">
        <v>0</v>
      </c>
      <c r="I37" s="273">
        <v>12260.321</v>
      </c>
      <c r="J37" s="273">
        <v>0</v>
      </c>
      <c r="K37" s="273">
        <v>0</v>
      </c>
      <c r="L37" s="273">
        <v>0</v>
      </c>
      <c r="M37" s="273">
        <v>0</v>
      </c>
      <c r="N37" s="273">
        <v>0</v>
      </c>
      <c r="O37" s="273">
        <v>0</v>
      </c>
      <c r="P37" s="273">
        <v>0</v>
      </c>
      <c r="Q37" s="273">
        <v>0</v>
      </c>
      <c r="R37" s="273">
        <v>0</v>
      </c>
      <c r="S37" s="273">
        <v>0</v>
      </c>
      <c r="T37" s="273">
        <v>11000</v>
      </c>
      <c r="U37" s="273">
        <v>0</v>
      </c>
      <c r="V37" s="273">
        <v>0</v>
      </c>
      <c r="W37" s="273">
        <v>11000</v>
      </c>
    </row>
    <row r="38" spans="1:23" s="256" customFormat="1" ht="12.75">
      <c r="A38" s="281">
        <v>1</v>
      </c>
      <c r="B38" s="282" t="s">
        <v>548</v>
      </c>
      <c r="C38" s="283"/>
      <c r="D38" s="284"/>
      <c r="E38" s="281"/>
      <c r="F38" s="285"/>
      <c r="G38" s="285"/>
      <c r="H38" s="285"/>
      <c r="I38" s="285"/>
      <c r="J38" s="285"/>
      <c r="K38" s="285"/>
      <c r="L38" s="285"/>
      <c r="M38" s="285"/>
      <c r="N38" s="285"/>
      <c r="O38" s="285"/>
      <c r="P38" s="285"/>
      <c r="Q38" s="285"/>
      <c r="R38" s="285"/>
      <c r="S38" s="285"/>
      <c r="T38" s="285"/>
      <c r="U38" s="285"/>
      <c r="V38" s="285"/>
      <c r="W38" s="285"/>
    </row>
    <row r="39" spans="1:23" s="256" customFormat="1" ht="48">
      <c r="A39" s="281"/>
      <c r="B39" s="282" t="s">
        <v>0</v>
      </c>
      <c r="C39" s="283" t="s">
        <v>367</v>
      </c>
      <c r="D39" s="284">
        <v>2020</v>
      </c>
      <c r="E39" s="283" t="s">
        <v>1</v>
      </c>
      <c r="F39" s="285">
        <v>12260.321</v>
      </c>
      <c r="G39" s="285">
        <v>0</v>
      </c>
      <c r="H39" s="285">
        <v>0</v>
      </c>
      <c r="I39" s="285">
        <v>12260.321</v>
      </c>
      <c r="J39" s="285"/>
      <c r="K39" s="285">
        <v>0</v>
      </c>
      <c r="L39" s="285">
        <v>0</v>
      </c>
      <c r="M39" s="285">
        <v>0</v>
      </c>
      <c r="N39" s="285"/>
      <c r="O39" s="285">
        <v>0</v>
      </c>
      <c r="P39" s="285">
        <v>0</v>
      </c>
      <c r="Q39" s="285">
        <v>0</v>
      </c>
      <c r="R39" s="285"/>
      <c r="S39" s="285">
        <v>0</v>
      </c>
      <c r="T39" s="285">
        <v>11000</v>
      </c>
      <c r="U39" s="285">
        <v>0</v>
      </c>
      <c r="V39" s="285">
        <v>0</v>
      </c>
      <c r="W39" s="285">
        <v>11000</v>
      </c>
    </row>
    <row r="40" spans="1:23" s="256" customFormat="1" ht="12.75" hidden="1">
      <c r="A40" s="281"/>
      <c r="B40" s="282"/>
      <c r="C40" s="283"/>
      <c r="D40" s="284"/>
      <c r="E40" s="281"/>
      <c r="F40" s="285"/>
      <c r="G40" s="285"/>
      <c r="H40" s="285"/>
      <c r="I40" s="285"/>
      <c r="J40" s="285"/>
      <c r="K40" s="285"/>
      <c r="L40" s="285"/>
      <c r="M40" s="285"/>
      <c r="N40" s="285"/>
      <c r="O40" s="285"/>
      <c r="P40" s="285"/>
      <c r="Q40" s="285"/>
      <c r="R40" s="285"/>
      <c r="S40" s="285"/>
      <c r="T40" s="285"/>
      <c r="U40" s="285"/>
      <c r="V40" s="285"/>
      <c r="W40" s="285"/>
    </row>
    <row r="41" spans="1:26" s="187" customFormat="1" ht="12.75">
      <c r="A41" s="276" t="s">
        <v>42</v>
      </c>
      <c r="B41" s="277" t="s">
        <v>436</v>
      </c>
      <c r="C41" s="278"/>
      <c r="D41" s="279"/>
      <c r="E41" s="276">
        <v>0</v>
      </c>
      <c r="F41" s="280">
        <v>2054809.0389999999</v>
      </c>
      <c r="G41" s="280">
        <v>0</v>
      </c>
      <c r="H41" s="280">
        <v>1344242.196</v>
      </c>
      <c r="I41" s="280">
        <v>668161.5349999999</v>
      </c>
      <c r="J41" s="280">
        <v>42405.30800000002</v>
      </c>
      <c r="K41" s="280">
        <v>731077.228</v>
      </c>
      <c r="L41" s="280">
        <v>0</v>
      </c>
      <c r="M41" s="280">
        <v>313029</v>
      </c>
      <c r="N41" s="280">
        <v>418048.228</v>
      </c>
      <c r="O41" s="280">
        <v>0</v>
      </c>
      <c r="P41" s="280">
        <v>729752.4500999999</v>
      </c>
      <c r="Q41" s="280">
        <v>0</v>
      </c>
      <c r="R41" s="280">
        <v>313029</v>
      </c>
      <c r="S41" s="280">
        <v>416723.4501</v>
      </c>
      <c r="T41" s="280">
        <v>290968.7079</v>
      </c>
      <c r="U41" s="280">
        <v>80000</v>
      </c>
      <c r="V41" s="280">
        <v>73895</v>
      </c>
      <c r="W41" s="280">
        <v>137073.7079</v>
      </c>
      <c r="Y41" s="187">
        <v>67073.7079</v>
      </c>
      <c r="Z41" s="187">
        <v>-70000.00000000001</v>
      </c>
    </row>
    <row r="42" spans="1:26" s="257" customFormat="1" ht="24">
      <c r="A42" s="271" t="s">
        <v>370</v>
      </c>
      <c r="B42" s="274" t="s">
        <v>586</v>
      </c>
      <c r="C42" s="275"/>
      <c r="D42" s="272"/>
      <c r="E42" s="271">
        <v>0</v>
      </c>
      <c r="F42" s="273">
        <v>10000</v>
      </c>
      <c r="G42" s="273">
        <v>0</v>
      </c>
      <c r="H42" s="273">
        <v>0</v>
      </c>
      <c r="I42" s="273">
        <v>10000</v>
      </c>
      <c r="J42" s="273">
        <v>0</v>
      </c>
      <c r="K42" s="273">
        <v>9000</v>
      </c>
      <c r="L42" s="273">
        <v>0</v>
      </c>
      <c r="M42" s="273">
        <v>0</v>
      </c>
      <c r="N42" s="273">
        <v>9000</v>
      </c>
      <c r="O42" s="273">
        <v>0</v>
      </c>
      <c r="P42" s="273">
        <v>6580</v>
      </c>
      <c r="Q42" s="273">
        <v>0</v>
      </c>
      <c r="R42" s="273">
        <v>0</v>
      </c>
      <c r="S42" s="273">
        <v>6580</v>
      </c>
      <c r="T42" s="273">
        <v>2420</v>
      </c>
      <c r="U42" s="273">
        <v>0</v>
      </c>
      <c r="V42" s="273">
        <v>0</v>
      </c>
      <c r="W42" s="273">
        <v>2420</v>
      </c>
      <c r="Y42" s="255"/>
      <c r="Z42" s="255"/>
    </row>
    <row r="43" spans="1:23" s="187" customFormat="1" ht="12.75">
      <c r="A43" s="281">
        <v>1</v>
      </c>
      <c r="B43" s="282" t="s">
        <v>206</v>
      </c>
      <c r="C43" s="283"/>
      <c r="D43" s="284"/>
      <c r="E43" s="281"/>
      <c r="F43" s="285"/>
      <c r="G43" s="285"/>
      <c r="H43" s="285"/>
      <c r="I43" s="285"/>
      <c r="J43" s="285"/>
      <c r="K43" s="285"/>
      <c r="L43" s="285"/>
      <c r="M43" s="285"/>
      <c r="N43" s="285"/>
      <c r="O43" s="285"/>
      <c r="P43" s="285"/>
      <c r="Q43" s="285"/>
      <c r="R43" s="285"/>
      <c r="S43" s="285"/>
      <c r="T43" s="285"/>
      <c r="U43" s="285"/>
      <c r="V43" s="285"/>
      <c r="W43" s="285"/>
    </row>
    <row r="44" spans="1:23" s="187" customFormat="1" ht="48">
      <c r="A44" s="281"/>
      <c r="B44" s="282" t="s">
        <v>463</v>
      </c>
      <c r="C44" s="283" t="s">
        <v>364</v>
      </c>
      <c r="D44" s="284" t="s">
        <v>430</v>
      </c>
      <c r="E44" s="281" t="s">
        <v>464</v>
      </c>
      <c r="F44" s="285">
        <v>10000</v>
      </c>
      <c r="G44" s="285">
        <v>0</v>
      </c>
      <c r="H44" s="285">
        <v>0</v>
      </c>
      <c r="I44" s="285">
        <v>10000</v>
      </c>
      <c r="J44" s="285">
        <v>0</v>
      </c>
      <c r="K44" s="285">
        <v>9000</v>
      </c>
      <c r="L44" s="285">
        <v>0</v>
      </c>
      <c r="M44" s="285">
        <v>0</v>
      </c>
      <c r="N44" s="285">
        <v>9000</v>
      </c>
      <c r="O44" s="285">
        <v>0</v>
      </c>
      <c r="P44" s="285">
        <v>6580</v>
      </c>
      <c r="Q44" s="285">
        <v>0</v>
      </c>
      <c r="R44" s="285">
        <v>0</v>
      </c>
      <c r="S44" s="285">
        <v>6580</v>
      </c>
      <c r="T44" s="285">
        <v>2420</v>
      </c>
      <c r="U44" s="285">
        <v>0</v>
      </c>
      <c r="V44" s="285">
        <v>0</v>
      </c>
      <c r="W44" s="285">
        <v>2420</v>
      </c>
    </row>
    <row r="45" spans="1:23" s="187" customFormat="1" ht="12.75" hidden="1">
      <c r="A45" s="281"/>
      <c r="B45" s="282"/>
      <c r="C45" s="283"/>
      <c r="D45" s="284"/>
      <c r="E45" s="281"/>
      <c r="F45" s="285"/>
      <c r="G45" s="285"/>
      <c r="H45" s="285"/>
      <c r="I45" s="285"/>
      <c r="J45" s="285"/>
      <c r="K45" s="285"/>
      <c r="L45" s="285"/>
      <c r="M45" s="285"/>
      <c r="N45" s="285"/>
      <c r="O45" s="285"/>
      <c r="P45" s="285"/>
      <c r="Q45" s="285"/>
      <c r="R45" s="285"/>
      <c r="S45" s="285"/>
      <c r="T45" s="285"/>
      <c r="U45" s="285"/>
      <c r="V45" s="285"/>
      <c r="W45" s="285"/>
    </row>
    <row r="46" spans="1:23" s="187" customFormat="1" ht="12.75">
      <c r="A46" s="271" t="s">
        <v>371</v>
      </c>
      <c r="B46" s="274" t="s">
        <v>2</v>
      </c>
      <c r="C46" s="275"/>
      <c r="D46" s="272"/>
      <c r="E46" s="271">
        <v>0</v>
      </c>
      <c r="F46" s="273">
        <v>2044809.0389999999</v>
      </c>
      <c r="G46" s="273">
        <v>0</v>
      </c>
      <c r="H46" s="273">
        <v>1344242.196</v>
      </c>
      <c r="I46" s="273">
        <v>658161.5349999999</v>
      </c>
      <c r="J46" s="273">
        <v>42405.30800000002</v>
      </c>
      <c r="K46" s="273">
        <v>722077.228</v>
      </c>
      <c r="L46" s="273">
        <v>0</v>
      </c>
      <c r="M46" s="273">
        <v>313029</v>
      </c>
      <c r="N46" s="273">
        <v>409048.228</v>
      </c>
      <c r="O46" s="273">
        <v>0</v>
      </c>
      <c r="P46" s="273">
        <v>723172.4500999999</v>
      </c>
      <c r="Q46" s="273">
        <v>0</v>
      </c>
      <c r="R46" s="273">
        <v>313029</v>
      </c>
      <c r="S46" s="273">
        <v>410143.4501</v>
      </c>
      <c r="T46" s="273">
        <v>288548.7079</v>
      </c>
      <c r="U46" s="273">
        <v>80000</v>
      </c>
      <c r="V46" s="273">
        <v>73895</v>
      </c>
      <c r="W46" s="273">
        <v>134653.7079</v>
      </c>
    </row>
    <row r="47" spans="1:23" s="187" customFormat="1" ht="24">
      <c r="A47" s="281">
        <v>1</v>
      </c>
      <c r="B47" s="282" t="s">
        <v>204</v>
      </c>
      <c r="C47" s="283"/>
      <c r="D47" s="284"/>
      <c r="E47" s="281"/>
      <c r="F47" s="285"/>
      <c r="G47" s="285"/>
      <c r="H47" s="285"/>
      <c r="I47" s="285"/>
      <c r="J47" s="285"/>
      <c r="K47" s="285"/>
      <c r="L47" s="285"/>
      <c r="M47" s="285"/>
      <c r="N47" s="285"/>
      <c r="O47" s="285"/>
      <c r="P47" s="285"/>
      <c r="Q47" s="285"/>
      <c r="R47" s="285"/>
      <c r="S47" s="285"/>
      <c r="T47" s="285"/>
      <c r="U47" s="285"/>
      <c r="V47" s="285"/>
      <c r="W47" s="285"/>
    </row>
    <row r="48" spans="1:23" s="187" customFormat="1" ht="48">
      <c r="A48" s="281"/>
      <c r="B48" s="282" t="s">
        <v>438</v>
      </c>
      <c r="C48" s="283" t="s">
        <v>437</v>
      </c>
      <c r="D48" s="284" t="s">
        <v>439</v>
      </c>
      <c r="E48" s="281" t="s">
        <v>440</v>
      </c>
      <c r="F48" s="285">
        <v>205987.30800000002</v>
      </c>
      <c r="G48" s="285">
        <v>0</v>
      </c>
      <c r="H48" s="290">
        <v>131582</v>
      </c>
      <c r="I48" s="285">
        <v>32000</v>
      </c>
      <c r="J48" s="285">
        <v>42405.30800000002</v>
      </c>
      <c r="K48" s="285">
        <v>142917.506</v>
      </c>
      <c r="L48" s="285">
        <v>0</v>
      </c>
      <c r="M48" s="285">
        <v>118424</v>
      </c>
      <c r="N48" s="285">
        <v>24493.506</v>
      </c>
      <c r="O48" s="285"/>
      <c r="P48" s="285">
        <v>142917.506</v>
      </c>
      <c r="Q48" s="285">
        <v>0</v>
      </c>
      <c r="R48" s="285">
        <v>118424</v>
      </c>
      <c r="S48" s="285">
        <v>24493.506</v>
      </c>
      <c r="T48" s="285">
        <v>4418.195</v>
      </c>
      <c r="U48" s="285">
        <v>0</v>
      </c>
      <c r="V48" s="285"/>
      <c r="W48" s="285">
        <v>4418.195</v>
      </c>
    </row>
    <row r="49" spans="1:23" s="187" customFormat="1" ht="72">
      <c r="A49" s="281"/>
      <c r="B49" s="282" t="s">
        <v>441</v>
      </c>
      <c r="C49" s="283" t="s">
        <v>415</v>
      </c>
      <c r="D49" s="284" t="s">
        <v>439</v>
      </c>
      <c r="E49" s="281" t="s">
        <v>3</v>
      </c>
      <c r="F49" s="285">
        <v>190406.775</v>
      </c>
      <c r="G49" s="285">
        <v>0</v>
      </c>
      <c r="H49" s="285">
        <v>156772.731</v>
      </c>
      <c r="I49" s="285">
        <v>33634.043999999994</v>
      </c>
      <c r="J49" s="285">
        <v>0</v>
      </c>
      <c r="K49" s="285">
        <v>166095</v>
      </c>
      <c r="L49" s="285">
        <v>0</v>
      </c>
      <c r="M49" s="285">
        <v>141095</v>
      </c>
      <c r="N49" s="285">
        <v>25000</v>
      </c>
      <c r="O49" s="285">
        <v>0</v>
      </c>
      <c r="P49" s="285">
        <v>165195</v>
      </c>
      <c r="Q49" s="285">
        <v>0</v>
      </c>
      <c r="R49" s="285">
        <v>141095</v>
      </c>
      <c r="S49" s="285">
        <v>24100</v>
      </c>
      <c r="T49" s="285">
        <v>6270.639999999999</v>
      </c>
      <c r="U49" s="285">
        <v>0</v>
      </c>
      <c r="V49" s="285"/>
      <c r="W49" s="285">
        <v>6270.639999999999</v>
      </c>
    </row>
    <row r="50" spans="1:23" s="187" customFormat="1" ht="24">
      <c r="A50" s="281"/>
      <c r="B50" s="282" t="s">
        <v>442</v>
      </c>
      <c r="C50" s="283" t="s">
        <v>422</v>
      </c>
      <c r="D50" s="284" t="s">
        <v>443</v>
      </c>
      <c r="E50" s="281" t="s">
        <v>444</v>
      </c>
      <c r="F50" s="285">
        <v>29979.34</v>
      </c>
      <c r="G50" s="285">
        <v>0</v>
      </c>
      <c r="H50" s="285">
        <v>2880</v>
      </c>
      <c r="I50" s="285">
        <v>27099.34</v>
      </c>
      <c r="J50" s="285">
        <v>0</v>
      </c>
      <c r="K50" s="285">
        <v>17547.575</v>
      </c>
      <c r="L50" s="285">
        <v>0</v>
      </c>
      <c r="M50" s="285">
        <v>2880</v>
      </c>
      <c r="N50" s="285">
        <v>14667.575</v>
      </c>
      <c r="O50" s="285">
        <v>0</v>
      </c>
      <c r="P50" s="285">
        <v>19680</v>
      </c>
      <c r="Q50" s="285">
        <v>0</v>
      </c>
      <c r="R50" s="285">
        <v>2880</v>
      </c>
      <c r="S50" s="285">
        <v>16800</v>
      </c>
      <c r="T50" s="285">
        <v>7589.405999999999</v>
      </c>
      <c r="U50" s="285">
        <v>0</v>
      </c>
      <c r="V50" s="285">
        <v>0</v>
      </c>
      <c r="W50" s="285">
        <v>7589.405999999999</v>
      </c>
    </row>
    <row r="51" spans="1:23" s="256" customFormat="1" ht="48">
      <c r="A51" s="281"/>
      <c r="B51" s="282" t="s">
        <v>448</v>
      </c>
      <c r="C51" s="283" t="s">
        <v>449</v>
      </c>
      <c r="D51" s="284" t="s">
        <v>425</v>
      </c>
      <c r="E51" s="281" t="s">
        <v>450</v>
      </c>
      <c r="F51" s="285">
        <v>220000</v>
      </c>
      <c r="G51" s="285">
        <v>0</v>
      </c>
      <c r="H51" s="285">
        <v>0</v>
      </c>
      <c r="I51" s="285">
        <v>220000</v>
      </c>
      <c r="J51" s="285">
        <v>0</v>
      </c>
      <c r="K51" s="285">
        <v>173000</v>
      </c>
      <c r="L51" s="285">
        <v>0</v>
      </c>
      <c r="M51" s="285">
        <v>0</v>
      </c>
      <c r="N51" s="285">
        <v>173000</v>
      </c>
      <c r="O51" s="285">
        <v>0</v>
      </c>
      <c r="P51" s="285">
        <v>173735.3821</v>
      </c>
      <c r="Q51" s="285">
        <v>0</v>
      </c>
      <c r="R51" s="285">
        <v>0</v>
      </c>
      <c r="S51" s="285">
        <v>173735.3821</v>
      </c>
      <c r="T51" s="285">
        <v>24264.6179</v>
      </c>
      <c r="U51" s="285">
        <v>0</v>
      </c>
      <c r="V51" s="285">
        <v>0</v>
      </c>
      <c r="W51" s="285">
        <v>24264.6179</v>
      </c>
    </row>
    <row r="52" spans="1:23" s="187" customFormat="1" ht="36">
      <c r="A52" s="281"/>
      <c r="B52" s="282" t="s">
        <v>456</v>
      </c>
      <c r="C52" s="283" t="s">
        <v>457</v>
      </c>
      <c r="D52" s="284" t="s">
        <v>423</v>
      </c>
      <c r="E52" s="281" t="s">
        <v>458</v>
      </c>
      <c r="F52" s="285">
        <v>70000</v>
      </c>
      <c r="G52" s="285">
        <v>0</v>
      </c>
      <c r="H52" s="285">
        <v>50000</v>
      </c>
      <c r="I52" s="285">
        <v>20000</v>
      </c>
      <c r="J52" s="285">
        <v>0</v>
      </c>
      <c r="K52" s="285">
        <v>45000</v>
      </c>
      <c r="L52" s="285">
        <v>0</v>
      </c>
      <c r="M52" s="285">
        <v>30000</v>
      </c>
      <c r="N52" s="285">
        <v>15000</v>
      </c>
      <c r="O52" s="285">
        <v>0</v>
      </c>
      <c r="P52" s="285">
        <v>45000</v>
      </c>
      <c r="Q52" s="285">
        <v>0</v>
      </c>
      <c r="R52" s="285">
        <v>30000</v>
      </c>
      <c r="S52" s="285">
        <v>15000</v>
      </c>
      <c r="T52" s="285">
        <v>25000</v>
      </c>
      <c r="U52" s="285">
        <v>0</v>
      </c>
      <c r="V52" s="285">
        <v>20000</v>
      </c>
      <c r="W52" s="285">
        <v>5000</v>
      </c>
    </row>
    <row r="53" spans="1:23" s="256" customFormat="1" ht="36">
      <c r="A53" s="281"/>
      <c r="B53" s="282" t="s">
        <v>459</v>
      </c>
      <c r="C53" s="283" t="s">
        <v>420</v>
      </c>
      <c r="D53" s="284" t="s">
        <v>423</v>
      </c>
      <c r="E53" s="281" t="s">
        <v>460</v>
      </c>
      <c r="F53" s="285">
        <v>150000</v>
      </c>
      <c r="G53" s="285">
        <v>0</v>
      </c>
      <c r="H53" s="285">
        <v>121975</v>
      </c>
      <c r="I53" s="285">
        <v>28025</v>
      </c>
      <c r="J53" s="285">
        <v>0</v>
      </c>
      <c r="K53" s="285">
        <v>34500</v>
      </c>
      <c r="L53" s="285">
        <v>0</v>
      </c>
      <c r="M53" s="285">
        <v>10000</v>
      </c>
      <c r="N53" s="285">
        <v>24500</v>
      </c>
      <c r="O53" s="285">
        <v>0</v>
      </c>
      <c r="P53" s="285">
        <v>34061.276</v>
      </c>
      <c r="Q53" s="285">
        <v>0</v>
      </c>
      <c r="R53" s="285">
        <v>10000</v>
      </c>
      <c r="S53" s="285">
        <v>24061.275999999998</v>
      </c>
      <c r="T53" s="285">
        <v>54833.724</v>
      </c>
      <c r="U53" s="285">
        <v>0</v>
      </c>
      <c r="V53" s="285">
        <v>53895</v>
      </c>
      <c r="W53" s="285">
        <v>938.724</v>
      </c>
    </row>
    <row r="54" spans="1:23" s="256" customFormat="1" ht="36">
      <c r="A54" s="281"/>
      <c r="B54" s="282" t="s">
        <v>461</v>
      </c>
      <c r="C54" s="283" t="s">
        <v>420</v>
      </c>
      <c r="D54" s="284" t="s">
        <v>434</v>
      </c>
      <c r="E54" s="281" t="s">
        <v>462</v>
      </c>
      <c r="F54" s="285">
        <v>5850</v>
      </c>
      <c r="G54" s="285">
        <v>0</v>
      </c>
      <c r="H54" s="285">
        <v>0</v>
      </c>
      <c r="I54" s="285">
        <v>5850</v>
      </c>
      <c r="J54" s="285">
        <v>0</v>
      </c>
      <c r="K54" s="285">
        <v>5000</v>
      </c>
      <c r="L54" s="285">
        <v>0</v>
      </c>
      <c r="M54" s="285">
        <v>0</v>
      </c>
      <c r="N54" s="285">
        <v>5000</v>
      </c>
      <c r="O54" s="285">
        <v>0</v>
      </c>
      <c r="P54" s="285">
        <v>5000</v>
      </c>
      <c r="Q54" s="285">
        <v>0</v>
      </c>
      <c r="R54" s="285">
        <v>0</v>
      </c>
      <c r="S54" s="285">
        <v>5000</v>
      </c>
      <c r="T54" s="285">
        <v>265</v>
      </c>
      <c r="U54" s="285">
        <v>0</v>
      </c>
      <c r="V54" s="285">
        <v>0</v>
      </c>
      <c r="W54" s="285">
        <v>265</v>
      </c>
    </row>
    <row r="55" spans="1:23" s="256" customFormat="1" ht="48">
      <c r="A55" s="281"/>
      <c r="B55" s="282" t="s">
        <v>445</v>
      </c>
      <c r="C55" s="283" t="s">
        <v>437</v>
      </c>
      <c r="D55" s="284" t="s">
        <v>443</v>
      </c>
      <c r="E55" s="281" t="s">
        <v>4</v>
      </c>
      <c r="F55" s="285">
        <v>375818.737</v>
      </c>
      <c r="G55" s="285">
        <v>0</v>
      </c>
      <c r="H55" s="285">
        <v>343422.465</v>
      </c>
      <c r="I55" s="285">
        <v>32396.272</v>
      </c>
      <c r="J55" s="285">
        <v>0</v>
      </c>
      <c r="K55" s="285">
        <v>23630</v>
      </c>
      <c r="L55" s="285">
        <v>0</v>
      </c>
      <c r="M55" s="285">
        <v>630</v>
      </c>
      <c r="N55" s="285">
        <v>23000</v>
      </c>
      <c r="O55" s="285">
        <v>0</v>
      </c>
      <c r="P55" s="285">
        <v>23630</v>
      </c>
      <c r="Q55" s="285">
        <v>0</v>
      </c>
      <c r="R55" s="285">
        <v>630</v>
      </c>
      <c r="S55" s="285">
        <v>23000</v>
      </c>
      <c r="T55" s="285">
        <v>8396.272</v>
      </c>
      <c r="U55" s="285">
        <v>0</v>
      </c>
      <c r="V55" s="285">
        <v>0</v>
      </c>
      <c r="W55" s="285">
        <v>8396.272</v>
      </c>
    </row>
    <row r="56" spans="1:23" s="256" customFormat="1" ht="48">
      <c r="A56" s="281"/>
      <c r="B56" s="282" t="s">
        <v>446</v>
      </c>
      <c r="C56" s="283" t="s">
        <v>364</v>
      </c>
      <c r="D56" s="284" t="s">
        <v>360</v>
      </c>
      <c r="E56" s="281" t="s">
        <v>447</v>
      </c>
      <c r="F56" s="285">
        <v>294536.879</v>
      </c>
      <c r="G56" s="285">
        <v>0</v>
      </c>
      <c r="H56" s="285">
        <v>210000</v>
      </c>
      <c r="I56" s="285">
        <v>84536.879</v>
      </c>
      <c r="J56" s="285">
        <v>0</v>
      </c>
      <c r="K56" s="285">
        <v>43000</v>
      </c>
      <c r="L56" s="285">
        <v>0</v>
      </c>
      <c r="M56" s="285">
        <v>10000</v>
      </c>
      <c r="N56" s="285">
        <v>33000</v>
      </c>
      <c r="O56" s="285">
        <v>0</v>
      </c>
      <c r="P56" s="285">
        <v>42566.138999999996</v>
      </c>
      <c r="Q56" s="285">
        <v>0</v>
      </c>
      <c r="R56" s="285">
        <v>10000</v>
      </c>
      <c r="S56" s="285">
        <v>32566.139</v>
      </c>
      <c r="T56" s="285">
        <v>1000</v>
      </c>
      <c r="U56" s="285">
        <v>0</v>
      </c>
      <c r="V56" s="285">
        <v>0</v>
      </c>
      <c r="W56" s="285">
        <v>1000</v>
      </c>
    </row>
    <row r="57" spans="1:23" s="187" customFormat="1" ht="48">
      <c r="A57" s="281"/>
      <c r="B57" s="282" t="s">
        <v>451</v>
      </c>
      <c r="C57" s="283" t="s">
        <v>367</v>
      </c>
      <c r="D57" s="284" t="s">
        <v>452</v>
      </c>
      <c r="E57" s="281" t="s">
        <v>453</v>
      </c>
      <c r="F57" s="285">
        <v>176830</v>
      </c>
      <c r="G57" s="285">
        <v>0</v>
      </c>
      <c r="H57" s="285">
        <v>167610</v>
      </c>
      <c r="I57" s="285">
        <v>9220</v>
      </c>
      <c r="J57" s="285">
        <v>0</v>
      </c>
      <c r="K57" s="285">
        <v>7072.488</v>
      </c>
      <c r="L57" s="285">
        <v>0</v>
      </c>
      <c r="M57" s="285">
        <v>0</v>
      </c>
      <c r="N57" s="285">
        <v>7072.488</v>
      </c>
      <c r="O57" s="285">
        <v>0</v>
      </c>
      <c r="P57" s="285">
        <v>7072.488</v>
      </c>
      <c r="Q57" s="285">
        <v>0</v>
      </c>
      <c r="R57" s="285">
        <v>0</v>
      </c>
      <c r="S57" s="285">
        <v>7072.488</v>
      </c>
      <c r="T57" s="285">
        <v>81225.512</v>
      </c>
      <c r="U57" s="285">
        <v>80000</v>
      </c>
      <c r="V57" s="285">
        <v>0</v>
      </c>
      <c r="W57" s="285">
        <v>1225.5119999999997</v>
      </c>
    </row>
    <row r="58" spans="1:23" s="187" customFormat="1" ht="24">
      <c r="A58" s="281"/>
      <c r="B58" s="282" t="s">
        <v>454</v>
      </c>
      <c r="C58" s="283" t="s">
        <v>367</v>
      </c>
      <c r="D58" s="284" t="s">
        <v>452</v>
      </c>
      <c r="E58" s="281" t="s">
        <v>455</v>
      </c>
      <c r="F58" s="285">
        <v>166400</v>
      </c>
      <c r="G58" s="285">
        <v>0</v>
      </c>
      <c r="H58" s="285">
        <v>160000</v>
      </c>
      <c r="I58" s="285">
        <v>6400</v>
      </c>
      <c r="J58" s="285">
        <v>0</v>
      </c>
      <c r="K58" s="285">
        <v>1114.659</v>
      </c>
      <c r="L58" s="285">
        <v>0</v>
      </c>
      <c r="M58" s="285">
        <v>0</v>
      </c>
      <c r="N58" s="285">
        <v>1114.659</v>
      </c>
      <c r="O58" s="285">
        <v>0</v>
      </c>
      <c r="P58" s="285">
        <v>1114.659</v>
      </c>
      <c r="Q58" s="285">
        <v>0</v>
      </c>
      <c r="R58" s="285">
        <v>0</v>
      </c>
      <c r="S58" s="285">
        <v>1114.659</v>
      </c>
      <c r="T58" s="285">
        <v>5285.341</v>
      </c>
      <c r="U58" s="285">
        <v>0</v>
      </c>
      <c r="V58" s="285">
        <v>0</v>
      </c>
      <c r="W58" s="285">
        <v>5285.341</v>
      </c>
    </row>
    <row r="59" spans="1:23" s="187" customFormat="1" ht="12.75">
      <c r="A59" s="281">
        <v>2</v>
      </c>
      <c r="B59" s="282" t="s">
        <v>373</v>
      </c>
      <c r="C59" s="283"/>
      <c r="D59" s="284"/>
      <c r="E59" s="281"/>
      <c r="F59" s="285"/>
      <c r="G59" s="285"/>
      <c r="H59" s="285"/>
      <c r="I59" s="285"/>
      <c r="J59" s="285"/>
      <c r="K59" s="285"/>
      <c r="L59" s="285"/>
      <c r="M59" s="285"/>
      <c r="N59" s="285"/>
      <c r="O59" s="285"/>
      <c r="P59" s="285"/>
      <c r="Q59" s="285"/>
      <c r="R59" s="285"/>
      <c r="S59" s="285"/>
      <c r="T59" s="285"/>
      <c r="U59" s="285"/>
      <c r="V59" s="285"/>
      <c r="W59" s="285"/>
    </row>
    <row r="60" spans="1:26" s="257" customFormat="1" ht="48">
      <c r="A60" s="281"/>
      <c r="B60" s="282" t="s">
        <v>374</v>
      </c>
      <c r="C60" s="283"/>
      <c r="D60" s="284"/>
      <c r="E60" s="281"/>
      <c r="F60" s="285">
        <v>159000</v>
      </c>
      <c r="G60" s="285">
        <v>0</v>
      </c>
      <c r="H60" s="285"/>
      <c r="I60" s="285">
        <v>159000</v>
      </c>
      <c r="J60" s="285"/>
      <c r="K60" s="285">
        <v>63200</v>
      </c>
      <c r="L60" s="285">
        <v>0</v>
      </c>
      <c r="M60" s="285">
        <v>0</v>
      </c>
      <c r="N60" s="285">
        <v>63200</v>
      </c>
      <c r="O60" s="285">
        <v>0</v>
      </c>
      <c r="P60" s="285">
        <v>63200</v>
      </c>
      <c r="Q60" s="285">
        <v>0</v>
      </c>
      <c r="R60" s="285">
        <v>0</v>
      </c>
      <c r="S60" s="285">
        <v>63200</v>
      </c>
      <c r="T60" s="285">
        <v>70000</v>
      </c>
      <c r="U60" s="285">
        <v>0</v>
      </c>
      <c r="V60" s="285">
        <v>0</v>
      </c>
      <c r="W60" s="285">
        <v>70000</v>
      </c>
      <c r="Y60" s="255"/>
      <c r="Z60" s="255"/>
    </row>
    <row r="61" spans="1:23" s="256" customFormat="1" ht="12.75" hidden="1">
      <c r="A61" s="281"/>
      <c r="B61" s="282"/>
      <c r="C61" s="283"/>
      <c r="D61" s="284"/>
      <c r="E61" s="281"/>
      <c r="F61" s="285"/>
      <c r="G61" s="285"/>
      <c r="H61" s="285"/>
      <c r="I61" s="285"/>
      <c r="J61" s="285"/>
      <c r="K61" s="285"/>
      <c r="L61" s="285"/>
      <c r="M61" s="285"/>
      <c r="N61" s="285"/>
      <c r="O61" s="285"/>
      <c r="P61" s="285"/>
      <c r="Q61" s="285"/>
      <c r="R61" s="285"/>
      <c r="S61" s="285"/>
      <c r="T61" s="285"/>
      <c r="U61" s="285"/>
      <c r="V61" s="285"/>
      <c r="W61" s="285"/>
    </row>
    <row r="62" spans="1:23" s="256" customFormat="1" ht="12.75">
      <c r="A62" s="271" t="s">
        <v>372</v>
      </c>
      <c r="B62" s="274" t="s">
        <v>597</v>
      </c>
      <c r="C62" s="275"/>
      <c r="D62" s="272"/>
      <c r="E62" s="271">
        <v>0</v>
      </c>
      <c r="F62" s="273"/>
      <c r="G62" s="273"/>
      <c r="H62" s="273"/>
      <c r="I62" s="273"/>
      <c r="J62" s="273"/>
      <c r="K62" s="273"/>
      <c r="L62" s="273"/>
      <c r="M62" s="273"/>
      <c r="N62" s="273"/>
      <c r="O62" s="273"/>
      <c r="P62" s="273"/>
      <c r="Q62" s="273"/>
      <c r="R62" s="273"/>
      <c r="S62" s="273"/>
      <c r="T62" s="273"/>
      <c r="U62" s="273"/>
      <c r="V62" s="273"/>
      <c r="W62" s="273"/>
    </row>
    <row r="63" spans="1:23" s="187" customFormat="1" ht="12.75" hidden="1">
      <c r="A63" s="281"/>
      <c r="B63" s="291"/>
      <c r="C63" s="281"/>
      <c r="D63" s="284"/>
      <c r="E63" s="281"/>
      <c r="F63" s="292"/>
      <c r="G63" s="292"/>
      <c r="H63" s="292"/>
      <c r="I63" s="292"/>
      <c r="J63" s="292"/>
      <c r="K63" s="292"/>
      <c r="L63" s="292"/>
      <c r="M63" s="292"/>
      <c r="N63" s="292"/>
      <c r="O63" s="292"/>
      <c r="P63" s="292"/>
      <c r="Q63" s="292"/>
      <c r="R63" s="292"/>
      <c r="S63" s="292"/>
      <c r="T63" s="292"/>
      <c r="U63" s="292"/>
      <c r="V63" s="292"/>
      <c r="W63" s="292"/>
    </row>
    <row r="64" spans="1:26" s="256" customFormat="1" ht="12.75">
      <c r="A64" s="276" t="s">
        <v>80</v>
      </c>
      <c r="B64" s="277" t="s">
        <v>465</v>
      </c>
      <c r="C64" s="278"/>
      <c r="D64" s="279"/>
      <c r="E64" s="276">
        <v>0</v>
      </c>
      <c r="F64" s="280">
        <v>665580.646</v>
      </c>
      <c r="G64" s="280">
        <v>0</v>
      </c>
      <c r="H64" s="280">
        <v>20116.08</v>
      </c>
      <c r="I64" s="280">
        <v>376202.059</v>
      </c>
      <c r="J64" s="280">
        <v>269262.50699999987</v>
      </c>
      <c r="K64" s="280">
        <v>286843.574</v>
      </c>
      <c r="L64" s="280">
        <v>0</v>
      </c>
      <c r="M64" s="280">
        <v>0</v>
      </c>
      <c r="N64" s="280">
        <v>286843.574</v>
      </c>
      <c r="O64" s="280">
        <v>0</v>
      </c>
      <c r="P64" s="280">
        <v>293245.525147</v>
      </c>
      <c r="Q64" s="280">
        <v>0</v>
      </c>
      <c r="R64" s="280">
        <v>0</v>
      </c>
      <c r="S64" s="280">
        <v>293245.525147</v>
      </c>
      <c r="T64" s="280">
        <v>56257.554899999996</v>
      </c>
      <c r="U64" s="280">
        <v>0</v>
      </c>
      <c r="V64" s="280">
        <v>0</v>
      </c>
      <c r="W64" s="280">
        <v>56257.554899999996</v>
      </c>
      <c r="Y64" s="256">
        <v>56257.554899999996</v>
      </c>
      <c r="Z64" s="256">
        <v>0</v>
      </c>
    </row>
    <row r="65" spans="1:23" s="187" customFormat="1" ht="24">
      <c r="A65" s="271" t="s">
        <v>375</v>
      </c>
      <c r="B65" s="274" t="s">
        <v>586</v>
      </c>
      <c r="C65" s="275"/>
      <c r="D65" s="272"/>
      <c r="E65" s="271">
        <v>0</v>
      </c>
      <c r="F65" s="273">
        <v>113600.15100000001</v>
      </c>
      <c r="G65" s="273">
        <v>0</v>
      </c>
      <c r="H65" s="273">
        <v>0</v>
      </c>
      <c r="I65" s="273">
        <v>110600.15100000001</v>
      </c>
      <c r="J65" s="273">
        <v>3000</v>
      </c>
      <c r="K65" s="273">
        <v>100690.57400000002</v>
      </c>
      <c r="L65" s="273">
        <v>0</v>
      </c>
      <c r="M65" s="273">
        <v>0</v>
      </c>
      <c r="N65" s="273">
        <v>100690.57400000002</v>
      </c>
      <c r="O65" s="273">
        <v>0</v>
      </c>
      <c r="P65" s="273">
        <v>89430</v>
      </c>
      <c r="Q65" s="273">
        <v>0</v>
      </c>
      <c r="R65" s="273">
        <v>0</v>
      </c>
      <c r="S65" s="273">
        <v>89430</v>
      </c>
      <c r="T65" s="273">
        <v>11061.038000000002</v>
      </c>
      <c r="U65" s="273">
        <v>0</v>
      </c>
      <c r="V65" s="273">
        <v>0</v>
      </c>
      <c r="W65" s="273">
        <v>11061.038000000002</v>
      </c>
    </row>
    <row r="66" spans="1:23" s="256" customFormat="1" ht="12.75">
      <c r="A66" s="281">
        <v>1</v>
      </c>
      <c r="B66" s="282" t="s">
        <v>201</v>
      </c>
      <c r="C66" s="283"/>
      <c r="D66" s="284"/>
      <c r="E66" s="281"/>
      <c r="F66" s="285"/>
      <c r="G66" s="285"/>
      <c r="H66" s="285"/>
      <c r="I66" s="285"/>
      <c r="J66" s="285"/>
      <c r="K66" s="285"/>
      <c r="L66" s="285"/>
      <c r="M66" s="285"/>
      <c r="N66" s="285"/>
      <c r="O66" s="285"/>
      <c r="P66" s="285"/>
      <c r="Q66" s="285"/>
      <c r="R66" s="285"/>
      <c r="S66" s="285"/>
      <c r="T66" s="285"/>
      <c r="U66" s="285"/>
      <c r="V66" s="285"/>
      <c r="W66" s="285"/>
    </row>
    <row r="67" spans="1:23" s="187" customFormat="1" ht="24">
      <c r="A67" s="281"/>
      <c r="B67" s="282" t="s">
        <v>469</v>
      </c>
      <c r="C67" s="283" t="s">
        <v>415</v>
      </c>
      <c r="D67" s="284" t="s">
        <v>470</v>
      </c>
      <c r="E67" s="281" t="s">
        <v>471</v>
      </c>
      <c r="F67" s="285">
        <v>34410.516</v>
      </c>
      <c r="G67" s="285">
        <v>0</v>
      </c>
      <c r="H67" s="285">
        <v>0</v>
      </c>
      <c r="I67" s="285">
        <v>34410.516</v>
      </c>
      <c r="J67" s="285">
        <v>0</v>
      </c>
      <c r="K67" s="285">
        <v>30969</v>
      </c>
      <c r="L67" s="285">
        <v>0</v>
      </c>
      <c r="M67" s="285">
        <v>0</v>
      </c>
      <c r="N67" s="285">
        <v>30969</v>
      </c>
      <c r="O67" s="285">
        <v>0</v>
      </c>
      <c r="P67" s="285">
        <v>30000</v>
      </c>
      <c r="Q67" s="285">
        <v>0</v>
      </c>
      <c r="R67" s="285"/>
      <c r="S67" s="285">
        <v>30000</v>
      </c>
      <c r="T67" s="285">
        <v>769.4639999999999</v>
      </c>
      <c r="U67" s="285">
        <v>0</v>
      </c>
      <c r="V67" s="285">
        <v>0</v>
      </c>
      <c r="W67" s="285">
        <v>769.4639999999999</v>
      </c>
    </row>
    <row r="68" spans="1:23" s="256" customFormat="1" ht="12.75">
      <c r="A68" s="281">
        <v>2</v>
      </c>
      <c r="B68" s="282" t="s">
        <v>207</v>
      </c>
      <c r="C68" s="283"/>
      <c r="D68" s="284"/>
      <c r="E68" s="281"/>
      <c r="F68" s="285"/>
      <c r="G68" s="285"/>
      <c r="H68" s="285"/>
      <c r="I68" s="285"/>
      <c r="J68" s="285"/>
      <c r="K68" s="285"/>
      <c r="L68" s="285"/>
      <c r="M68" s="285"/>
      <c r="N68" s="285"/>
      <c r="O68" s="285"/>
      <c r="P68" s="285"/>
      <c r="Q68" s="285"/>
      <c r="R68" s="285"/>
      <c r="S68" s="285"/>
      <c r="T68" s="285"/>
      <c r="U68" s="285"/>
      <c r="V68" s="285"/>
      <c r="W68" s="285"/>
    </row>
    <row r="69" spans="1:26" s="257" customFormat="1" ht="24">
      <c r="A69" s="281"/>
      <c r="B69" s="282" t="s">
        <v>473</v>
      </c>
      <c r="C69" s="283" t="s">
        <v>367</v>
      </c>
      <c r="D69" s="284" t="s">
        <v>474</v>
      </c>
      <c r="E69" s="281" t="s">
        <v>475</v>
      </c>
      <c r="F69" s="285">
        <v>8115.8</v>
      </c>
      <c r="G69" s="285">
        <v>0</v>
      </c>
      <c r="H69" s="285">
        <v>0</v>
      </c>
      <c r="I69" s="285">
        <v>8115.8</v>
      </c>
      <c r="J69" s="285">
        <v>0</v>
      </c>
      <c r="K69" s="285">
        <v>7901.567</v>
      </c>
      <c r="L69" s="285">
        <v>0</v>
      </c>
      <c r="M69" s="285">
        <v>0</v>
      </c>
      <c r="N69" s="285">
        <v>7901.567</v>
      </c>
      <c r="O69" s="285">
        <v>0</v>
      </c>
      <c r="P69" s="285">
        <v>7300</v>
      </c>
      <c r="Q69" s="285">
        <v>0</v>
      </c>
      <c r="R69" s="285">
        <v>0</v>
      </c>
      <c r="S69" s="285">
        <v>7300</v>
      </c>
      <c r="T69" s="285">
        <v>601.567</v>
      </c>
      <c r="U69" s="285">
        <v>0</v>
      </c>
      <c r="V69" s="285">
        <v>0</v>
      </c>
      <c r="W69" s="285">
        <v>601.567</v>
      </c>
      <c r="Y69" s="255"/>
      <c r="Z69" s="255"/>
    </row>
    <row r="70" spans="1:23" s="258" customFormat="1" ht="24">
      <c r="A70" s="281">
        <v>2</v>
      </c>
      <c r="B70" s="282" t="s">
        <v>208</v>
      </c>
      <c r="C70" s="283"/>
      <c r="D70" s="284"/>
      <c r="E70" s="281"/>
      <c r="F70" s="285"/>
      <c r="G70" s="285"/>
      <c r="H70" s="285"/>
      <c r="I70" s="285"/>
      <c r="J70" s="285"/>
      <c r="K70" s="285"/>
      <c r="L70" s="285"/>
      <c r="M70" s="285"/>
      <c r="N70" s="285"/>
      <c r="O70" s="285"/>
      <c r="P70" s="285"/>
      <c r="Q70" s="285"/>
      <c r="R70" s="285"/>
      <c r="S70" s="285"/>
      <c r="T70" s="285"/>
      <c r="U70" s="285"/>
      <c r="V70" s="285"/>
      <c r="W70" s="292"/>
    </row>
    <row r="71" spans="1:23" s="256" customFormat="1" ht="36">
      <c r="A71" s="281"/>
      <c r="B71" s="282" t="s">
        <v>476</v>
      </c>
      <c r="C71" s="283" t="s">
        <v>437</v>
      </c>
      <c r="D71" s="284" t="s">
        <v>428</v>
      </c>
      <c r="E71" s="281" t="s">
        <v>477</v>
      </c>
      <c r="F71" s="285">
        <v>11974.964</v>
      </c>
      <c r="G71" s="285">
        <v>0</v>
      </c>
      <c r="H71" s="285">
        <v>0</v>
      </c>
      <c r="I71" s="285">
        <v>8974.964</v>
      </c>
      <c r="J71" s="285">
        <v>3000</v>
      </c>
      <c r="K71" s="285">
        <v>8077.468</v>
      </c>
      <c r="L71" s="285">
        <v>0</v>
      </c>
      <c r="M71" s="285">
        <v>0</v>
      </c>
      <c r="N71" s="285">
        <v>8077.468</v>
      </c>
      <c r="O71" s="285">
        <v>0</v>
      </c>
      <c r="P71" s="285">
        <v>6700</v>
      </c>
      <c r="Q71" s="285">
        <v>0</v>
      </c>
      <c r="R71" s="285">
        <v>0</v>
      </c>
      <c r="S71" s="285">
        <v>6700</v>
      </c>
      <c r="T71" s="285">
        <v>1377.4679999999998</v>
      </c>
      <c r="U71" s="285">
        <v>0</v>
      </c>
      <c r="V71" s="285">
        <v>0</v>
      </c>
      <c r="W71" s="285">
        <v>1377.4679999999998</v>
      </c>
    </row>
    <row r="72" spans="1:23" s="187" customFormat="1" ht="24">
      <c r="A72" s="281">
        <v>3</v>
      </c>
      <c r="B72" s="282" t="s">
        <v>209</v>
      </c>
      <c r="C72" s="283"/>
      <c r="D72" s="284"/>
      <c r="E72" s="281"/>
      <c r="F72" s="285"/>
      <c r="G72" s="285"/>
      <c r="H72" s="285"/>
      <c r="I72" s="285"/>
      <c r="J72" s="285"/>
      <c r="K72" s="285"/>
      <c r="L72" s="285"/>
      <c r="M72" s="285"/>
      <c r="N72" s="285"/>
      <c r="O72" s="285"/>
      <c r="P72" s="285"/>
      <c r="Q72" s="285"/>
      <c r="R72" s="285"/>
      <c r="S72" s="285"/>
      <c r="T72" s="285"/>
      <c r="U72" s="285"/>
      <c r="V72" s="285"/>
      <c r="W72" s="285"/>
    </row>
    <row r="73" spans="1:23" s="256" customFormat="1" ht="36">
      <c r="A73" s="281"/>
      <c r="B73" s="282" t="s">
        <v>478</v>
      </c>
      <c r="C73" s="283" t="s">
        <v>479</v>
      </c>
      <c r="D73" s="284" t="s">
        <v>474</v>
      </c>
      <c r="E73" s="281" t="s">
        <v>480</v>
      </c>
      <c r="F73" s="285">
        <v>7934.8</v>
      </c>
      <c r="G73" s="285">
        <v>0</v>
      </c>
      <c r="H73" s="285">
        <v>0</v>
      </c>
      <c r="I73" s="285">
        <v>7934.8</v>
      </c>
      <c r="J73" s="285">
        <v>0</v>
      </c>
      <c r="K73" s="285">
        <v>7617</v>
      </c>
      <c r="L73" s="285">
        <v>0</v>
      </c>
      <c r="M73" s="285">
        <v>0</v>
      </c>
      <c r="N73" s="285">
        <v>7617</v>
      </c>
      <c r="O73" s="285">
        <v>0</v>
      </c>
      <c r="P73" s="285">
        <v>7140</v>
      </c>
      <c r="Q73" s="285">
        <v>0</v>
      </c>
      <c r="R73" s="285">
        <v>0</v>
      </c>
      <c r="S73" s="285">
        <v>7140</v>
      </c>
      <c r="T73" s="285">
        <v>477</v>
      </c>
      <c r="U73" s="285">
        <v>0</v>
      </c>
      <c r="V73" s="285">
        <v>0</v>
      </c>
      <c r="W73" s="285">
        <v>477</v>
      </c>
    </row>
    <row r="74" spans="1:23" s="187" customFormat="1" ht="12.75">
      <c r="A74" s="281">
        <v>4</v>
      </c>
      <c r="B74" s="282" t="s">
        <v>211</v>
      </c>
      <c r="C74" s="283"/>
      <c r="D74" s="284"/>
      <c r="E74" s="281"/>
      <c r="F74" s="285"/>
      <c r="G74" s="285"/>
      <c r="H74" s="285"/>
      <c r="I74" s="285"/>
      <c r="J74" s="285"/>
      <c r="K74" s="285"/>
      <c r="L74" s="285"/>
      <c r="M74" s="285"/>
      <c r="N74" s="285"/>
      <c r="O74" s="285"/>
      <c r="P74" s="285"/>
      <c r="Q74" s="285"/>
      <c r="R74" s="285"/>
      <c r="S74" s="285"/>
      <c r="T74" s="285"/>
      <c r="U74" s="285"/>
      <c r="V74" s="285"/>
      <c r="W74" s="285"/>
    </row>
    <row r="75" spans="1:23" s="187" customFormat="1" ht="60">
      <c r="A75" s="281"/>
      <c r="B75" s="282" t="s">
        <v>481</v>
      </c>
      <c r="C75" s="283"/>
      <c r="D75" s="284" t="s">
        <v>474</v>
      </c>
      <c r="E75" s="281" t="s">
        <v>483</v>
      </c>
      <c r="F75" s="285">
        <v>29190.662</v>
      </c>
      <c r="G75" s="285">
        <v>0</v>
      </c>
      <c r="H75" s="285">
        <v>0</v>
      </c>
      <c r="I75" s="285">
        <v>29190.662</v>
      </c>
      <c r="J75" s="285">
        <v>0</v>
      </c>
      <c r="K75" s="285">
        <v>25580.260000000002</v>
      </c>
      <c r="L75" s="285">
        <v>0</v>
      </c>
      <c r="M75" s="285">
        <v>0</v>
      </c>
      <c r="N75" s="285">
        <v>25580.260000000002</v>
      </c>
      <c r="O75" s="285">
        <v>0</v>
      </c>
      <c r="P75" s="285">
        <v>19000</v>
      </c>
      <c r="Q75" s="285">
        <v>0</v>
      </c>
      <c r="R75" s="285">
        <v>0</v>
      </c>
      <c r="S75" s="285">
        <v>19000</v>
      </c>
      <c r="T75" s="285">
        <v>6580.260000000002</v>
      </c>
      <c r="U75" s="285">
        <v>0</v>
      </c>
      <c r="V75" s="285">
        <v>0</v>
      </c>
      <c r="W75" s="285">
        <v>6580.260000000002</v>
      </c>
    </row>
    <row r="76" spans="1:23" s="256" customFormat="1" ht="12.75">
      <c r="A76" s="281">
        <v>5</v>
      </c>
      <c r="B76" s="282" t="s">
        <v>550</v>
      </c>
      <c r="C76" s="283"/>
      <c r="D76" s="284"/>
      <c r="E76" s="281"/>
      <c r="F76" s="285"/>
      <c r="G76" s="285"/>
      <c r="H76" s="285"/>
      <c r="I76" s="285"/>
      <c r="J76" s="285"/>
      <c r="K76" s="285"/>
      <c r="L76" s="285"/>
      <c r="M76" s="285"/>
      <c r="N76" s="285"/>
      <c r="O76" s="285"/>
      <c r="P76" s="285"/>
      <c r="Q76" s="285"/>
      <c r="R76" s="285"/>
      <c r="S76" s="285"/>
      <c r="T76" s="285"/>
      <c r="U76" s="285"/>
      <c r="V76" s="285"/>
      <c r="W76" s="285"/>
    </row>
    <row r="77" spans="1:23" s="187" customFormat="1" ht="24">
      <c r="A77" s="281"/>
      <c r="B77" s="282" t="s">
        <v>484</v>
      </c>
      <c r="C77" s="283" t="s">
        <v>437</v>
      </c>
      <c r="D77" s="284" t="s">
        <v>428</v>
      </c>
      <c r="E77" s="281" t="s">
        <v>485</v>
      </c>
      <c r="F77" s="285">
        <v>11992.831</v>
      </c>
      <c r="G77" s="285">
        <v>0</v>
      </c>
      <c r="H77" s="285">
        <v>0</v>
      </c>
      <c r="I77" s="285">
        <v>11992.831</v>
      </c>
      <c r="J77" s="285">
        <v>0</v>
      </c>
      <c r="K77" s="285">
        <v>11562.759</v>
      </c>
      <c r="L77" s="285">
        <v>0</v>
      </c>
      <c r="M77" s="285">
        <v>0</v>
      </c>
      <c r="N77" s="285">
        <v>11562.759</v>
      </c>
      <c r="O77" s="285">
        <v>0</v>
      </c>
      <c r="P77" s="285">
        <v>10790</v>
      </c>
      <c r="Q77" s="285">
        <v>0</v>
      </c>
      <c r="R77" s="285">
        <v>0</v>
      </c>
      <c r="S77" s="285">
        <v>10790</v>
      </c>
      <c r="T77" s="285">
        <v>772.759</v>
      </c>
      <c r="U77" s="285">
        <v>0</v>
      </c>
      <c r="V77" s="285">
        <v>0</v>
      </c>
      <c r="W77" s="285">
        <v>772.759</v>
      </c>
    </row>
    <row r="78" spans="1:23" s="256" customFormat="1" ht="24">
      <c r="A78" s="281">
        <v>6</v>
      </c>
      <c r="B78" s="282" t="s">
        <v>213</v>
      </c>
      <c r="C78" s="283"/>
      <c r="D78" s="284"/>
      <c r="E78" s="281"/>
      <c r="F78" s="285"/>
      <c r="G78" s="285"/>
      <c r="H78" s="285"/>
      <c r="I78" s="285"/>
      <c r="J78" s="285"/>
      <c r="K78" s="285"/>
      <c r="L78" s="285"/>
      <c r="M78" s="285"/>
      <c r="N78" s="285"/>
      <c r="O78" s="285"/>
      <c r="P78" s="285"/>
      <c r="Q78" s="285"/>
      <c r="R78" s="285"/>
      <c r="S78" s="285"/>
      <c r="T78" s="285"/>
      <c r="U78" s="285"/>
      <c r="V78" s="285"/>
      <c r="W78" s="285"/>
    </row>
    <row r="79" spans="1:23" s="187" customFormat="1" ht="36">
      <c r="A79" s="281"/>
      <c r="B79" s="282" t="s">
        <v>490</v>
      </c>
      <c r="C79" s="283" t="s">
        <v>429</v>
      </c>
      <c r="D79" s="284" t="s">
        <v>430</v>
      </c>
      <c r="E79" s="281" t="s">
        <v>491</v>
      </c>
      <c r="F79" s="285">
        <v>9980.578</v>
      </c>
      <c r="G79" s="285">
        <v>0</v>
      </c>
      <c r="H79" s="285">
        <v>0</v>
      </c>
      <c r="I79" s="285">
        <v>9980.578</v>
      </c>
      <c r="J79" s="285">
        <v>0</v>
      </c>
      <c r="K79" s="285">
        <v>8982.52</v>
      </c>
      <c r="L79" s="285">
        <v>0</v>
      </c>
      <c r="M79" s="285">
        <v>0</v>
      </c>
      <c r="N79" s="285">
        <v>8982.52</v>
      </c>
      <c r="O79" s="285">
        <v>0</v>
      </c>
      <c r="P79" s="285">
        <v>8500</v>
      </c>
      <c r="Q79" s="285">
        <v>0</v>
      </c>
      <c r="R79" s="285">
        <v>0</v>
      </c>
      <c r="S79" s="285">
        <v>8500</v>
      </c>
      <c r="T79" s="285">
        <v>482.52000000000044</v>
      </c>
      <c r="U79" s="285">
        <v>0</v>
      </c>
      <c r="V79" s="285">
        <v>0</v>
      </c>
      <c r="W79" s="285">
        <v>482.52000000000044</v>
      </c>
    </row>
    <row r="80" spans="1:23" s="187" customFormat="1" ht="12.75" hidden="1">
      <c r="A80" s="281"/>
      <c r="B80" s="282"/>
      <c r="C80" s="283"/>
      <c r="D80" s="284"/>
      <c r="E80" s="281"/>
      <c r="F80" s="285"/>
      <c r="G80" s="285"/>
      <c r="H80" s="285"/>
      <c r="I80" s="285"/>
      <c r="J80" s="285"/>
      <c r="K80" s="285"/>
      <c r="L80" s="285"/>
      <c r="M80" s="285"/>
      <c r="N80" s="285"/>
      <c r="O80" s="285"/>
      <c r="P80" s="285"/>
      <c r="Q80" s="285"/>
      <c r="R80" s="285"/>
      <c r="S80" s="285"/>
      <c r="T80" s="285"/>
      <c r="U80" s="285"/>
      <c r="V80" s="285"/>
      <c r="W80" s="285"/>
    </row>
    <row r="81" spans="1:23" s="187" customFormat="1" ht="12.75">
      <c r="A81" s="271" t="s">
        <v>376</v>
      </c>
      <c r="B81" s="274" t="s">
        <v>587</v>
      </c>
      <c r="C81" s="275"/>
      <c r="D81" s="272"/>
      <c r="E81" s="271">
        <v>0</v>
      </c>
      <c r="F81" s="273">
        <v>551980.4949999999</v>
      </c>
      <c r="G81" s="273">
        <v>0</v>
      </c>
      <c r="H81" s="273">
        <v>20116.08</v>
      </c>
      <c r="I81" s="273">
        <v>265601.908</v>
      </c>
      <c r="J81" s="273">
        <v>266262.50699999987</v>
      </c>
      <c r="K81" s="273">
        <v>186153</v>
      </c>
      <c r="L81" s="273">
        <v>0</v>
      </c>
      <c r="M81" s="273">
        <v>0</v>
      </c>
      <c r="N81" s="273">
        <v>186153</v>
      </c>
      <c r="O81" s="273">
        <v>0</v>
      </c>
      <c r="P81" s="273">
        <v>203815.525147</v>
      </c>
      <c r="Q81" s="273">
        <v>0</v>
      </c>
      <c r="R81" s="273">
        <v>0</v>
      </c>
      <c r="S81" s="273">
        <v>203815.525147</v>
      </c>
      <c r="T81" s="273">
        <v>45196.516899999995</v>
      </c>
      <c r="U81" s="273">
        <v>0</v>
      </c>
      <c r="V81" s="273">
        <v>0</v>
      </c>
      <c r="W81" s="273">
        <v>45196.516899999995</v>
      </c>
    </row>
    <row r="82" spans="1:23" s="187" customFormat="1" ht="12.75">
      <c r="A82" s="281">
        <v>1</v>
      </c>
      <c r="B82" s="282" t="s">
        <v>210</v>
      </c>
      <c r="C82" s="283"/>
      <c r="D82" s="284"/>
      <c r="E82" s="281"/>
      <c r="F82" s="285"/>
      <c r="G82" s="285"/>
      <c r="H82" s="285"/>
      <c r="I82" s="285"/>
      <c r="J82" s="285"/>
      <c r="K82" s="285"/>
      <c r="L82" s="285"/>
      <c r="M82" s="285"/>
      <c r="N82" s="285"/>
      <c r="O82" s="285"/>
      <c r="P82" s="285"/>
      <c r="Q82" s="285"/>
      <c r="R82" s="285"/>
      <c r="S82" s="285"/>
      <c r="T82" s="285"/>
      <c r="U82" s="285"/>
      <c r="V82" s="285"/>
      <c r="W82" s="285"/>
    </row>
    <row r="83" spans="1:26" s="257" customFormat="1" ht="96">
      <c r="A83" s="281"/>
      <c r="B83" s="282" t="s">
        <v>466</v>
      </c>
      <c r="C83" s="283" t="s">
        <v>467</v>
      </c>
      <c r="D83" s="284" t="s">
        <v>443</v>
      </c>
      <c r="E83" s="281" t="s">
        <v>468</v>
      </c>
      <c r="F83" s="285">
        <v>413762.50699999987</v>
      </c>
      <c r="G83" s="285">
        <v>0</v>
      </c>
      <c r="H83" s="285">
        <v>0</v>
      </c>
      <c r="I83" s="285">
        <v>147500</v>
      </c>
      <c r="J83" s="285">
        <v>266262.50699999987</v>
      </c>
      <c r="K83" s="285">
        <v>125000</v>
      </c>
      <c r="L83" s="285">
        <v>0</v>
      </c>
      <c r="M83" s="285">
        <v>0</v>
      </c>
      <c r="N83" s="285">
        <v>125000</v>
      </c>
      <c r="O83" s="285">
        <v>0</v>
      </c>
      <c r="P83" s="285">
        <v>137195.504147</v>
      </c>
      <c r="Q83" s="285">
        <v>0</v>
      </c>
      <c r="R83" s="285">
        <v>0</v>
      </c>
      <c r="S83" s="285">
        <v>137195.504147</v>
      </c>
      <c r="T83" s="285">
        <v>5524.8209</v>
      </c>
      <c r="U83" s="285">
        <v>0</v>
      </c>
      <c r="V83" s="285">
        <v>0</v>
      </c>
      <c r="W83" s="285">
        <v>5524.8209</v>
      </c>
      <c r="Y83" s="255"/>
      <c r="Z83" s="255"/>
    </row>
    <row r="84" spans="1:23" s="256" customFormat="1" ht="24">
      <c r="A84" s="281">
        <v>2</v>
      </c>
      <c r="B84" s="282" t="s">
        <v>215</v>
      </c>
      <c r="C84" s="283"/>
      <c r="D84" s="284"/>
      <c r="E84" s="281"/>
      <c r="F84" s="285"/>
      <c r="G84" s="285"/>
      <c r="H84" s="285"/>
      <c r="I84" s="285"/>
      <c r="J84" s="285"/>
      <c r="K84" s="285"/>
      <c r="L84" s="285"/>
      <c r="M84" s="285"/>
      <c r="N84" s="285"/>
      <c r="O84" s="285"/>
      <c r="P84" s="285"/>
      <c r="Q84" s="285"/>
      <c r="R84" s="285"/>
      <c r="S84" s="285"/>
      <c r="T84" s="285"/>
      <c r="U84" s="285"/>
      <c r="V84" s="285"/>
      <c r="W84" s="285"/>
    </row>
    <row r="85" spans="1:23" s="187" customFormat="1" ht="24">
      <c r="A85" s="281"/>
      <c r="B85" s="282" t="s">
        <v>486</v>
      </c>
      <c r="C85" s="283" t="s">
        <v>422</v>
      </c>
      <c r="D85" s="284" t="s">
        <v>434</v>
      </c>
      <c r="E85" s="281" t="s">
        <v>487</v>
      </c>
      <c r="F85" s="285">
        <v>7999.574</v>
      </c>
      <c r="G85" s="285">
        <v>0</v>
      </c>
      <c r="H85" s="285">
        <v>0</v>
      </c>
      <c r="I85" s="285">
        <v>7999.574</v>
      </c>
      <c r="J85" s="285">
        <v>0</v>
      </c>
      <c r="K85" s="285">
        <v>5900</v>
      </c>
      <c r="L85" s="285">
        <v>0</v>
      </c>
      <c r="M85" s="285">
        <v>0</v>
      </c>
      <c r="N85" s="285">
        <v>5900</v>
      </c>
      <c r="O85" s="285">
        <v>0</v>
      </c>
      <c r="P85" s="285">
        <v>5895.514</v>
      </c>
      <c r="Q85" s="285">
        <v>0</v>
      </c>
      <c r="R85" s="285">
        <v>0</v>
      </c>
      <c r="S85" s="285">
        <v>5895.514</v>
      </c>
      <c r="T85" s="285">
        <v>1304.103</v>
      </c>
      <c r="U85" s="285">
        <v>0</v>
      </c>
      <c r="V85" s="285">
        <v>0</v>
      </c>
      <c r="W85" s="285">
        <v>1304.103</v>
      </c>
    </row>
    <row r="86" spans="1:23" s="187" customFormat="1" ht="24">
      <c r="A86" s="281">
        <v>3</v>
      </c>
      <c r="B86" s="282" t="s">
        <v>212</v>
      </c>
      <c r="C86" s="283"/>
      <c r="D86" s="284"/>
      <c r="E86" s="281"/>
      <c r="F86" s="285"/>
      <c r="G86" s="285"/>
      <c r="H86" s="285"/>
      <c r="I86" s="285"/>
      <c r="J86" s="285"/>
      <c r="K86" s="285"/>
      <c r="L86" s="285"/>
      <c r="M86" s="285"/>
      <c r="N86" s="285"/>
      <c r="O86" s="285"/>
      <c r="P86" s="285"/>
      <c r="Q86" s="285"/>
      <c r="R86" s="285"/>
      <c r="S86" s="285"/>
      <c r="T86" s="285"/>
      <c r="U86" s="285"/>
      <c r="V86" s="285"/>
      <c r="W86" s="285"/>
    </row>
    <row r="87" spans="1:23" s="256" customFormat="1" ht="24">
      <c r="A87" s="281"/>
      <c r="B87" s="282" t="s">
        <v>488</v>
      </c>
      <c r="C87" s="283" t="s">
        <v>422</v>
      </c>
      <c r="D87" s="284" t="s">
        <v>423</v>
      </c>
      <c r="E87" s="281" t="s">
        <v>489</v>
      </c>
      <c r="F87" s="285">
        <v>41410</v>
      </c>
      <c r="G87" s="285">
        <v>0</v>
      </c>
      <c r="H87" s="285">
        <v>16250</v>
      </c>
      <c r="I87" s="285">
        <v>25160</v>
      </c>
      <c r="J87" s="285">
        <v>0</v>
      </c>
      <c r="K87" s="285">
        <v>16150</v>
      </c>
      <c r="L87" s="285">
        <v>0</v>
      </c>
      <c r="M87" s="285">
        <v>0</v>
      </c>
      <c r="N87" s="285">
        <v>16150</v>
      </c>
      <c r="O87" s="285">
        <v>0</v>
      </c>
      <c r="P87" s="285">
        <v>16125.997</v>
      </c>
      <c r="Q87" s="285">
        <v>0</v>
      </c>
      <c r="R87" s="285">
        <v>0</v>
      </c>
      <c r="S87" s="285">
        <v>16125.997</v>
      </c>
      <c r="T87" s="285">
        <v>6518.003000000001</v>
      </c>
      <c r="U87" s="285">
        <v>0</v>
      </c>
      <c r="V87" s="285">
        <v>0</v>
      </c>
      <c r="W87" s="285">
        <v>6518.003000000001</v>
      </c>
    </row>
    <row r="88" spans="1:23" s="187" customFormat="1" ht="12.75">
      <c r="A88" s="281">
        <v>4</v>
      </c>
      <c r="B88" s="282" t="s">
        <v>214</v>
      </c>
      <c r="C88" s="283"/>
      <c r="D88" s="284"/>
      <c r="E88" s="281"/>
      <c r="F88" s="285"/>
      <c r="G88" s="285"/>
      <c r="H88" s="285"/>
      <c r="I88" s="285"/>
      <c r="J88" s="285"/>
      <c r="K88" s="285"/>
      <c r="L88" s="285"/>
      <c r="M88" s="285"/>
      <c r="N88" s="285"/>
      <c r="O88" s="285"/>
      <c r="P88" s="285"/>
      <c r="Q88" s="285"/>
      <c r="R88" s="285"/>
      <c r="S88" s="285"/>
      <c r="T88" s="285"/>
      <c r="U88" s="285"/>
      <c r="V88" s="285"/>
      <c r="W88" s="285"/>
    </row>
    <row r="89" spans="1:23" s="256" customFormat="1" ht="24">
      <c r="A89" s="281"/>
      <c r="B89" s="282" t="s">
        <v>492</v>
      </c>
      <c r="C89" s="283" t="s">
        <v>415</v>
      </c>
      <c r="D89" s="284" t="s">
        <v>423</v>
      </c>
      <c r="E89" s="281" t="s">
        <v>493</v>
      </c>
      <c r="F89" s="285">
        <v>44942.334</v>
      </c>
      <c r="G89" s="285">
        <v>0</v>
      </c>
      <c r="H89" s="285">
        <v>0</v>
      </c>
      <c r="I89" s="285">
        <v>44942.334</v>
      </c>
      <c r="J89" s="285">
        <v>0</v>
      </c>
      <c r="K89" s="285">
        <v>35000</v>
      </c>
      <c r="L89" s="285">
        <v>0</v>
      </c>
      <c r="M89" s="285">
        <v>0</v>
      </c>
      <c r="N89" s="285">
        <v>35000</v>
      </c>
      <c r="O89" s="285">
        <v>0</v>
      </c>
      <c r="P89" s="285">
        <v>35000</v>
      </c>
      <c r="Q89" s="285">
        <v>0</v>
      </c>
      <c r="R89" s="285">
        <v>0</v>
      </c>
      <c r="S89" s="285">
        <v>35000</v>
      </c>
      <c r="T89" s="285">
        <v>5448.0999999999985</v>
      </c>
      <c r="U89" s="285">
        <v>0</v>
      </c>
      <c r="V89" s="285">
        <v>0</v>
      </c>
      <c r="W89" s="285">
        <v>5448.0999999999985</v>
      </c>
    </row>
    <row r="90" spans="1:23" s="256" customFormat="1" ht="24">
      <c r="A90" s="281">
        <v>5</v>
      </c>
      <c r="B90" s="282" t="s">
        <v>204</v>
      </c>
      <c r="C90" s="283"/>
      <c r="D90" s="284"/>
      <c r="E90" s="281"/>
      <c r="F90" s="285"/>
      <c r="G90" s="285"/>
      <c r="H90" s="285"/>
      <c r="I90" s="285"/>
      <c r="J90" s="285"/>
      <c r="K90" s="285"/>
      <c r="L90" s="285"/>
      <c r="M90" s="285"/>
      <c r="N90" s="285"/>
      <c r="O90" s="285"/>
      <c r="P90" s="285"/>
      <c r="Q90" s="285"/>
      <c r="R90" s="285"/>
      <c r="S90" s="285"/>
      <c r="T90" s="285"/>
      <c r="U90" s="285"/>
      <c r="V90" s="285"/>
      <c r="W90" s="285"/>
    </row>
    <row r="91" spans="1:26" s="257" customFormat="1" ht="24">
      <c r="A91" s="281"/>
      <c r="B91" s="282" t="s">
        <v>494</v>
      </c>
      <c r="C91" s="283" t="s">
        <v>415</v>
      </c>
      <c r="D91" s="284" t="s">
        <v>434</v>
      </c>
      <c r="E91" s="281" t="s">
        <v>495</v>
      </c>
      <c r="F91" s="285">
        <v>43866.08</v>
      </c>
      <c r="G91" s="285">
        <v>0</v>
      </c>
      <c r="H91" s="285">
        <v>3866.0800000000017</v>
      </c>
      <c r="I91" s="285">
        <v>40000</v>
      </c>
      <c r="J91" s="285">
        <v>0</v>
      </c>
      <c r="K91" s="285">
        <v>4103</v>
      </c>
      <c r="L91" s="285">
        <v>0</v>
      </c>
      <c r="M91" s="285">
        <v>0</v>
      </c>
      <c r="N91" s="285">
        <v>4103</v>
      </c>
      <c r="O91" s="285">
        <v>0</v>
      </c>
      <c r="P91" s="285">
        <v>9598.51</v>
      </c>
      <c r="Q91" s="285">
        <v>0</v>
      </c>
      <c r="R91" s="285">
        <v>0</v>
      </c>
      <c r="S91" s="285">
        <v>9598.51</v>
      </c>
      <c r="T91" s="285">
        <v>26401.489999999998</v>
      </c>
      <c r="U91" s="285">
        <v>0</v>
      </c>
      <c r="V91" s="285">
        <v>0</v>
      </c>
      <c r="W91" s="285">
        <v>26401.489999999998</v>
      </c>
      <c r="Y91" s="255"/>
      <c r="Z91" s="255"/>
    </row>
    <row r="92" spans="1:23" s="256" customFormat="1" ht="12.75" hidden="1">
      <c r="A92" s="281"/>
      <c r="B92" s="282"/>
      <c r="C92" s="283"/>
      <c r="D92" s="284"/>
      <c r="E92" s="281"/>
      <c r="F92" s="285"/>
      <c r="G92" s="285"/>
      <c r="H92" s="285"/>
      <c r="I92" s="285"/>
      <c r="J92" s="285"/>
      <c r="K92" s="285"/>
      <c r="L92" s="285"/>
      <c r="M92" s="285"/>
      <c r="N92" s="285"/>
      <c r="O92" s="285"/>
      <c r="P92" s="285"/>
      <c r="Q92" s="285"/>
      <c r="R92" s="285"/>
      <c r="S92" s="285"/>
      <c r="T92" s="285"/>
      <c r="U92" s="285"/>
      <c r="V92" s="285"/>
      <c r="W92" s="285"/>
    </row>
    <row r="93" spans="1:23" s="256" customFormat="1" ht="12.75">
      <c r="A93" s="271" t="s">
        <v>376</v>
      </c>
      <c r="B93" s="274" t="s">
        <v>597</v>
      </c>
      <c r="C93" s="275"/>
      <c r="D93" s="272"/>
      <c r="E93" s="271"/>
      <c r="F93" s="273"/>
      <c r="G93" s="273"/>
      <c r="H93" s="273"/>
      <c r="I93" s="273"/>
      <c r="J93" s="273"/>
      <c r="K93" s="273"/>
      <c r="L93" s="273"/>
      <c r="M93" s="273"/>
      <c r="N93" s="273"/>
      <c r="O93" s="273"/>
      <c r="P93" s="273"/>
      <c r="Q93" s="273"/>
      <c r="R93" s="273"/>
      <c r="S93" s="273"/>
      <c r="T93" s="273"/>
      <c r="U93" s="273"/>
      <c r="V93" s="273"/>
      <c r="W93" s="273"/>
    </row>
    <row r="94" spans="1:23" s="187" customFormat="1" ht="12.75" hidden="1">
      <c r="A94" s="281"/>
      <c r="B94" s="282"/>
      <c r="C94" s="283"/>
      <c r="D94" s="284"/>
      <c r="E94" s="281"/>
      <c r="F94" s="285"/>
      <c r="G94" s="285"/>
      <c r="H94" s="285"/>
      <c r="I94" s="285"/>
      <c r="J94" s="285"/>
      <c r="K94" s="285"/>
      <c r="L94" s="285"/>
      <c r="M94" s="285"/>
      <c r="N94" s="285"/>
      <c r="O94" s="285"/>
      <c r="P94" s="285"/>
      <c r="Q94" s="285"/>
      <c r="R94" s="285"/>
      <c r="S94" s="285"/>
      <c r="T94" s="285"/>
      <c r="U94" s="285"/>
      <c r="V94" s="285"/>
      <c r="W94" s="285"/>
    </row>
    <row r="95" spans="1:26" s="256" customFormat="1" ht="24">
      <c r="A95" s="276" t="s">
        <v>128</v>
      </c>
      <c r="B95" s="277" t="s">
        <v>496</v>
      </c>
      <c r="C95" s="278"/>
      <c r="D95" s="279"/>
      <c r="E95" s="276">
        <v>0</v>
      </c>
      <c r="F95" s="280">
        <v>129634.69</v>
      </c>
      <c r="G95" s="280">
        <v>0</v>
      </c>
      <c r="H95" s="280">
        <v>31500</v>
      </c>
      <c r="I95" s="280">
        <v>98134.69</v>
      </c>
      <c r="J95" s="280">
        <v>0</v>
      </c>
      <c r="K95" s="280">
        <v>56810.97289999999</v>
      </c>
      <c r="L95" s="280">
        <v>0</v>
      </c>
      <c r="M95" s="280">
        <v>15420</v>
      </c>
      <c r="N95" s="280">
        <v>41390.97289999999</v>
      </c>
      <c r="O95" s="280">
        <v>0</v>
      </c>
      <c r="P95" s="280">
        <v>66226.69889999999</v>
      </c>
      <c r="Q95" s="280">
        <v>0</v>
      </c>
      <c r="R95" s="280">
        <v>15420</v>
      </c>
      <c r="S95" s="280">
        <v>50806.698899999996</v>
      </c>
      <c r="T95" s="280">
        <v>139664.274</v>
      </c>
      <c r="U95" s="280">
        <v>0</v>
      </c>
      <c r="V95" s="280">
        <v>12930</v>
      </c>
      <c r="W95" s="280">
        <v>126734.274</v>
      </c>
      <c r="Y95" s="256">
        <v>26734.274</v>
      </c>
      <c r="Z95" s="256">
        <v>-100000</v>
      </c>
    </row>
    <row r="96" spans="1:23" s="187" customFormat="1" ht="24">
      <c r="A96" s="271" t="s">
        <v>377</v>
      </c>
      <c r="B96" s="274" t="s">
        <v>586</v>
      </c>
      <c r="C96" s="275"/>
      <c r="D96" s="272"/>
      <c r="E96" s="271"/>
      <c r="F96" s="273">
        <v>23727</v>
      </c>
      <c r="G96" s="273">
        <v>0</v>
      </c>
      <c r="H96" s="273">
        <v>0</v>
      </c>
      <c r="I96" s="273">
        <v>23727</v>
      </c>
      <c r="J96" s="273">
        <v>0</v>
      </c>
      <c r="K96" s="273">
        <v>21354.3</v>
      </c>
      <c r="L96" s="273">
        <v>0</v>
      </c>
      <c r="M96" s="273">
        <v>0</v>
      </c>
      <c r="N96" s="273">
        <v>21354.3</v>
      </c>
      <c r="O96" s="273">
        <v>0</v>
      </c>
      <c r="P96" s="273">
        <v>20770.025999999998</v>
      </c>
      <c r="Q96" s="273">
        <v>0</v>
      </c>
      <c r="R96" s="273">
        <v>0</v>
      </c>
      <c r="S96" s="273">
        <v>20770.025999999998</v>
      </c>
      <c r="T96" s="273">
        <v>584.274</v>
      </c>
      <c r="U96" s="273">
        <v>0</v>
      </c>
      <c r="V96" s="273">
        <v>0</v>
      </c>
      <c r="W96" s="273">
        <v>584.274</v>
      </c>
    </row>
    <row r="97" spans="1:23" s="187" customFormat="1" ht="12.75">
      <c r="A97" s="281">
        <v>1</v>
      </c>
      <c r="B97" s="282" t="s">
        <v>410</v>
      </c>
      <c r="C97" s="283"/>
      <c r="D97" s="284"/>
      <c r="E97" s="281"/>
      <c r="F97" s="285"/>
      <c r="G97" s="285"/>
      <c r="H97" s="285"/>
      <c r="I97" s="285"/>
      <c r="J97" s="285"/>
      <c r="K97" s="285"/>
      <c r="L97" s="285"/>
      <c r="M97" s="285"/>
      <c r="N97" s="285"/>
      <c r="O97" s="285"/>
      <c r="P97" s="285"/>
      <c r="Q97" s="285"/>
      <c r="R97" s="285"/>
      <c r="S97" s="285"/>
      <c r="T97" s="285"/>
      <c r="U97" s="285"/>
      <c r="V97" s="285"/>
      <c r="W97" s="285"/>
    </row>
    <row r="98" spans="1:26" s="257" customFormat="1" ht="36">
      <c r="A98" s="281"/>
      <c r="B98" s="282" t="s">
        <v>504</v>
      </c>
      <c r="C98" s="283" t="s">
        <v>498</v>
      </c>
      <c r="D98" s="284" t="s">
        <v>428</v>
      </c>
      <c r="E98" s="281" t="s">
        <v>505</v>
      </c>
      <c r="F98" s="285">
        <v>23727</v>
      </c>
      <c r="G98" s="285">
        <v>0</v>
      </c>
      <c r="H98" s="285">
        <v>0</v>
      </c>
      <c r="I98" s="285">
        <v>23727</v>
      </c>
      <c r="J98" s="285">
        <v>0</v>
      </c>
      <c r="K98" s="285">
        <v>21354.3</v>
      </c>
      <c r="L98" s="285">
        <v>0</v>
      </c>
      <c r="M98" s="285">
        <v>0</v>
      </c>
      <c r="N98" s="285">
        <v>21354.3</v>
      </c>
      <c r="O98" s="285">
        <v>0</v>
      </c>
      <c r="P98" s="285">
        <v>20770.025999999998</v>
      </c>
      <c r="Q98" s="285">
        <v>0</v>
      </c>
      <c r="R98" s="285">
        <v>0</v>
      </c>
      <c r="S98" s="285">
        <v>20770.025999999998</v>
      </c>
      <c r="T98" s="285">
        <v>584.274</v>
      </c>
      <c r="U98" s="285">
        <v>0</v>
      </c>
      <c r="V98" s="285">
        <v>0</v>
      </c>
      <c r="W98" s="285">
        <v>584.274</v>
      </c>
      <c r="Y98" s="255"/>
      <c r="Z98" s="255"/>
    </row>
    <row r="99" spans="1:23" s="256" customFormat="1" ht="12.75" hidden="1">
      <c r="A99" s="281"/>
      <c r="B99" s="282"/>
      <c r="C99" s="283"/>
      <c r="D99" s="284"/>
      <c r="E99" s="281"/>
      <c r="F99" s="285"/>
      <c r="G99" s="285"/>
      <c r="H99" s="285"/>
      <c r="I99" s="285"/>
      <c r="J99" s="285"/>
      <c r="K99" s="285"/>
      <c r="L99" s="285"/>
      <c r="M99" s="285"/>
      <c r="N99" s="285"/>
      <c r="O99" s="285"/>
      <c r="P99" s="285"/>
      <c r="Q99" s="285"/>
      <c r="R99" s="285"/>
      <c r="S99" s="285"/>
      <c r="T99" s="285"/>
      <c r="U99" s="285"/>
      <c r="V99" s="285"/>
      <c r="W99" s="285"/>
    </row>
    <row r="100" spans="1:23" s="256" customFormat="1" ht="12.75">
      <c r="A100" s="271" t="s">
        <v>378</v>
      </c>
      <c r="B100" s="274" t="s">
        <v>2</v>
      </c>
      <c r="C100" s="275"/>
      <c r="D100" s="272"/>
      <c r="E100" s="271">
        <v>0</v>
      </c>
      <c r="F100" s="273">
        <v>105907.69</v>
      </c>
      <c r="G100" s="273">
        <v>0</v>
      </c>
      <c r="H100" s="273">
        <v>31500</v>
      </c>
      <c r="I100" s="273">
        <v>74407.69</v>
      </c>
      <c r="J100" s="273">
        <v>0</v>
      </c>
      <c r="K100" s="273">
        <v>35456.6729</v>
      </c>
      <c r="L100" s="273">
        <v>0</v>
      </c>
      <c r="M100" s="273">
        <v>15420</v>
      </c>
      <c r="N100" s="273">
        <v>20036.672899999998</v>
      </c>
      <c r="O100" s="273">
        <v>0</v>
      </c>
      <c r="P100" s="273">
        <v>45456.6729</v>
      </c>
      <c r="Q100" s="273">
        <v>0</v>
      </c>
      <c r="R100" s="273">
        <v>15420</v>
      </c>
      <c r="S100" s="273">
        <v>30036.672899999998</v>
      </c>
      <c r="T100" s="273">
        <v>139080</v>
      </c>
      <c r="U100" s="273">
        <v>0</v>
      </c>
      <c r="V100" s="273">
        <v>12930</v>
      </c>
      <c r="W100" s="273">
        <v>126150</v>
      </c>
    </row>
    <row r="101" spans="1:23" s="187" customFormat="1" ht="24">
      <c r="A101" s="281">
        <v>1</v>
      </c>
      <c r="B101" s="282" t="s">
        <v>204</v>
      </c>
      <c r="C101" s="283"/>
      <c r="D101" s="284"/>
      <c r="E101" s="281"/>
      <c r="F101" s="285"/>
      <c r="G101" s="285"/>
      <c r="H101" s="285"/>
      <c r="I101" s="285"/>
      <c r="J101" s="285"/>
      <c r="K101" s="285"/>
      <c r="L101" s="285"/>
      <c r="M101" s="285"/>
      <c r="N101" s="285"/>
      <c r="O101" s="285"/>
      <c r="P101" s="285"/>
      <c r="Q101" s="285"/>
      <c r="R101" s="285"/>
      <c r="S101" s="285"/>
      <c r="T101" s="285"/>
      <c r="U101" s="285"/>
      <c r="V101" s="285"/>
      <c r="W101" s="285"/>
    </row>
    <row r="102" spans="1:23" s="257" customFormat="1" ht="48">
      <c r="A102" s="281"/>
      <c r="B102" s="282" t="s">
        <v>497</v>
      </c>
      <c r="C102" s="283" t="s">
        <v>498</v>
      </c>
      <c r="D102" s="284" t="s">
        <v>499</v>
      </c>
      <c r="E102" s="281" t="s">
        <v>500</v>
      </c>
      <c r="F102" s="285">
        <v>12907.69</v>
      </c>
      <c r="G102" s="285">
        <v>0</v>
      </c>
      <c r="H102" s="285">
        <v>0</v>
      </c>
      <c r="I102" s="285">
        <v>12907.69</v>
      </c>
      <c r="J102" s="285">
        <v>0</v>
      </c>
      <c r="K102" s="285">
        <v>11036.6729</v>
      </c>
      <c r="L102" s="285">
        <v>0</v>
      </c>
      <c r="M102" s="285">
        <v>0</v>
      </c>
      <c r="N102" s="285">
        <v>11036.6729</v>
      </c>
      <c r="O102" s="285">
        <v>0</v>
      </c>
      <c r="P102" s="285">
        <v>11036.6729</v>
      </c>
      <c r="Q102" s="285">
        <v>0</v>
      </c>
      <c r="R102" s="285">
        <v>0</v>
      </c>
      <c r="S102" s="285">
        <v>11036.6729</v>
      </c>
      <c r="T102" s="285">
        <v>300</v>
      </c>
      <c r="U102" s="285">
        <v>0</v>
      </c>
      <c r="V102" s="285">
        <v>0</v>
      </c>
      <c r="W102" s="285">
        <v>300</v>
      </c>
    </row>
    <row r="103" spans="1:23" s="259" customFormat="1" ht="12.75">
      <c r="A103" s="281">
        <v>2</v>
      </c>
      <c r="B103" s="282" t="s">
        <v>409</v>
      </c>
      <c r="C103" s="283"/>
      <c r="D103" s="284"/>
      <c r="E103" s="281"/>
      <c r="F103" s="285"/>
      <c r="G103" s="285"/>
      <c r="H103" s="285"/>
      <c r="I103" s="285"/>
      <c r="J103" s="285"/>
      <c r="K103" s="285"/>
      <c r="L103" s="285"/>
      <c r="M103" s="285"/>
      <c r="N103" s="285"/>
      <c r="O103" s="285"/>
      <c r="P103" s="285"/>
      <c r="Q103" s="285"/>
      <c r="R103" s="285"/>
      <c r="S103" s="285"/>
      <c r="T103" s="285"/>
      <c r="U103" s="285"/>
      <c r="V103" s="285"/>
      <c r="W103" s="285"/>
    </row>
    <row r="104" spans="1:23" ht="48">
      <c r="A104" s="281"/>
      <c r="B104" s="282" t="s">
        <v>501</v>
      </c>
      <c r="C104" s="283" t="s">
        <v>498</v>
      </c>
      <c r="D104" s="284" t="s">
        <v>423</v>
      </c>
      <c r="E104" s="281" t="s">
        <v>502</v>
      </c>
      <c r="F104" s="285">
        <v>48000</v>
      </c>
      <c r="G104" s="285">
        <v>0</v>
      </c>
      <c r="H104" s="285">
        <v>31500</v>
      </c>
      <c r="I104" s="285">
        <v>16500</v>
      </c>
      <c r="J104" s="285">
        <v>0</v>
      </c>
      <c r="K104" s="285">
        <v>24420</v>
      </c>
      <c r="L104" s="285">
        <v>0</v>
      </c>
      <c r="M104" s="285">
        <v>15420</v>
      </c>
      <c r="N104" s="285">
        <v>9000</v>
      </c>
      <c r="O104" s="285">
        <v>0</v>
      </c>
      <c r="P104" s="285">
        <v>24420</v>
      </c>
      <c r="Q104" s="285">
        <v>0</v>
      </c>
      <c r="R104" s="285">
        <v>15420</v>
      </c>
      <c r="S104" s="285">
        <v>9000</v>
      </c>
      <c r="T104" s="285">
        <v>18780</v>
      </c>
      <c r="U104" s="285">
        <v>0</v>
      </c>
      <c r="V104" s="285">
        <v>12930</v>
      </c>
      <c r="W104" s="285">
        <v>5850</v>
      </c>
    </row>
    <row r="105" spans="1:23" ht="48">
      <c r="A105" s="281"/>
      <c r="B105" s="282" t="s">
        <v>5</v>
      </c>
      <c r="C105" s="283" t="s">
        <v>498</v>
      </c>
      <c r="D105" s="284" t="s">
        <v>6</v>
      </c>
      <c r="E105" s="283"/>
      <c r="F105" s="285">
        <v>0</v>
      </c>
      <c r="G105" s="285"/>
      <c r="H105" s="285"/>
      <c r="I105" s="285"/>
      <c r="J105" s="285"/>
      <c r="K105" s="285"/>
      <c r="L105" s="285"/>
      <c r="M105" s="285"/>
      <c r="N105" s="285"/>
      <c r="O105" s="285"/>
      <c r="P105" s="285"/>
      <c r="Q105" s="285"/>
      <c r="R105" s="285"/>
      <c r="S105" s="285"/>
      <c r="T105" s="285">
        <v>100000</v>
      </c>
      <c r="U105" s="285"/>
      <c r="V105" s="285"/>
      <c r="W105" s="285">
        <v>100000</v>
      </c>
    </row>
    <row r="106" spans="1:23" s="260" customFormat="1" ht="18.75">
      <c r="A106" s="281">
        <v>3</v>
      </c>
      <c r="B106" s="282" t="s">
        <v>380</v>
      </c>
      <c r="C106" s="283"/>
      <c r="D106" s="284"/>
      <c r="E106" s="281"/>
      <c r="F106" s="285"/>
      <c r="G106" s="285"/>
      <c r="H106" s="285"/>
      <c r="I106" s="285"/>
      <c r="J106" s="285"/>
      <c r="K106" s="285"/>
      <c r="L106" s="285"/>
      <c r="M106" s="285"/>
      <c r="N106" s="285"/>
      <c r="O106" s="285"/>
      <c r="P106" s="285"/>
      <c r="Q106" s="285"/>
      <c r="R106" s="285"/>
      <c r="S106" s="285"/>
      <c r="T106" s="285"/>
      <c r="U106" s="285"/>
      <c r="V106" s="285"/>
      <c r="W106" s="285"/>
    </row>
    <row r="107" spans="1:23" ht="18.75">
      <c r="A107" s="281"/>
      <c r="B107" s="282" t="s">
        <v>503</v>
      </c>
      <c r="C107" s="283" t="s">
        <v>498</v>
      </c>
      <c r="D107" s="284" t="s">
        <v>434</v>
      </c>
      <c r="E107" s="281"/>
      <c r="F107" s="285">
        <v>45000</v>
      </c>
      <c r="G107" s="285">
        <v>0</v>
      </c>
      <c r="H107" s="285">
        <v>0</v>
      </c>
      <c r="I107" s="285">
        <v>45000</v>
      </c>
      <c r="J107" s="285">
        <v>0</v>
      </c>
      <c r="K107" s="285">
        <v>0</v>
      </c>
      <c r="L107" s="285">
        <v>0</v>
      </c>
      <c r="M107" s="285">
        <v>0</v>
      </c>
      <c r="N107" s="285">
        <v>0</v>
      </c>
      <c r="O107" s="285">
        <v>0</v>
      </c>
      <c r="P107" s="285">
        <v>10000</v>
      </c>
      <c r="Q107" s="285">
        <v>0</v>
      </c>
      <c r="R107" s="285">
        <v>0</v>
      </c>
      <c r="S107" s="285">
        <v>10000</v>
      </c>
      <c r="T107" s="285">
        <v>20000</v>
      </c>
      <c r="U107" s="285">
        <v>0</v>
      </c>
      <c r="V107" s="285">
        <v>0</v>
      </c>
      <c r="W107" s="285">
        <v>20000</v>
      </c>
    </row>
    <row r="108" spans="1:23" s="260" customFormat="1" ht="18.75" hidden="1">
      <c r="A108" s="281"/>
      <c r="B108" s="282"/>
      <c r="C108" s="283"/>
      <c r="D108" s="284"/>
      <c r="E108" s="281"/>
      <c r="F108" s="285"/>
      <c r="G108" s="285"/>
      <c r="H108" s="285"/>
      <c r="I108" s="285"/>
      <c r="J108" s="285"/>
      <c r="K108" s="285"/>
      <c r="L108" s="285"/>
      <c r="M108" s="285"/>
      <c r="N108" s="285"/>
      <c r="O108" s="285"/>
      <c r="P108" s="285"/>
      <c r="Q108" s="285"/>
      <c r="R108" s="285"/>
      <c r="S108" s="285"/>
      <c r="T108" s="285"/>
      <c r="U108" s="285"/>
      <c r="V108" s="285"/>
      <c r="W108" s="285"/>
    </row>
    <row r="109" spans="1:23" s="260" customFormat="1" ht="18.75">
      <c r="A109" s="271" t="s">
        <v>379</v>
      </c>
      <c r="B109" s="274" t="s">
        <v>597</v>
      </c>
      <c r="C109" s="275"/>
      <c r="D109" s="272"/>
      <c r="E109" s="271"/>
      <c r="F109" s="273"/>
      <c r="G109" s="273"/>
      <c r="H109" s="273"/>
      <c r="I109" s="273"/>
      <c r="J109" s="273"/>
      <c r="K109" s="273"/>
      <c r="L109" s="273"/>
      <c r="M109" s="273"/>
      <c r="N109" s="273"/>
      <c r="O109" s="273"/>
      <c r="P109" s="273"/>
      <c r="Q109" s="273"/>
      <c r="R109" s="273"/>
      <c r="S109" s="273"/>
      <c r="T109" s="273"/>
      <c r="U109" s="273"/>
      <c r="V109" s="273"/>
      <c r="W109" s="273"/>
    </row>
    <row r="110" spans="1:23" ht="18.75" hidden="1">
      <c r="A110" s="281"/>
      <c r="B110" s="282"/>
      <c r="C110" s="283"/>
      <c r="D110" s="284"/>
      <c r="E110" s="281"/>
      <c r="F110" s="285"/>
      <c r="G110" s="285"/>
      <c r="H110" s="285"/>
      <c r="I110" s="285"/>
      <c r="J110" s="285"/>
      <c r="K110" s="285"/>
      <c r="L110" s="285"/>
      <c r="M110" s="285"/>
      <c r="N110" s="285"/>
      <c r="O110" s="285"/>
      <c r="P110" s="285"/>
      <c r="Q110" s="285"/>
      <c r="R110" s="285"/>
      <c r="S110" s="285"/>
      <c r="T110" s="285"/>
      <c r="U110" s="285"/>
      <c r="V110" s="285"/>
      <c r="W110" s="285"/>
    </row>
    <row r="111" spans="1:26" s="260" customFormat="1" ht="18.75">
      <c r="A111" s="276" t="s">
        <v>154</v>
      </c>
      <c r="B111" s="277" t="s">
        <v>506</v>
      </c>
      <c r="C111" s="278"/>
      <c r="D111" s="279"/>
      <c r="E111" s="276">
        <v>0</v>
      </c>
      <c r="F111" s="280">
        <v>585111.493</v>
      </c>
      <c r="G111" s="280">
        <v>0</v>
      </c>
      <c r="H111" s="280">
        <v>0</v>
      </c>
      <c r="I111" s="280">
        <v>472536.086</v>
      </c>
      <c r="J111" s="280">
        <v>112575.407</v>
      </c>
      <c r="K111" s="280">
        <v>208290.95</v>
      </c>
      <c r="L111" s="280">
        <v>0</v>
      </c>
      <c r="M111" s="280">
        <v>0</v>
      </c>
      <c r="N111" s="280">
        <v>103290.95</v>
      </c>
      <c r="O111" s="280">
        <v>105000</v>
      </c>
      <c r="P111" s="280">
        <v>202039.657</v>
      </c>
      <c r="Q111" s="280">
        <v>0</v>
      </c>
      <c r="R111" s="280">
        <v>0</v>
      </c>
      <c r="S111" s="280">
        <v>202039.657</v>
      </c>
      <c r="T111" s="280">
        <v>107300.81839999999</v>
      </c>
      <c r="U111" s="280">
        <v>0</v>
      </c>
      <c r="V111" s="280">
        <v>18000</v>
      </c>
      <c r="W111" s="280">
        <v>89300.81839999999</v>
      </c>
      <c r="Y111" s="260">
        <v>89300.81839999999</v>
      </c>
      <c r="Z111" s="260">
        <v>0</v>
      </c>
    </row>
    <row r="112" spans="1:23" ht="24">
      <c r="A112" s="271" t="s">
        <v>381</v>
      </c>
      <c r="B112" s="274" t="s">
        <v>586</v>
      </c>
      <c r="C112" s="275"/>
      <c r="D112" s="272"/>
      <c r="E112" s="271">
        <v>0</v>
      </c>
      <c r="F112" s="273">
        <v>30517.41</v>
      </c>
      <c r="G112" s="273">
        <v>0</v>
      </c>
      <c r="H112" s="273">
        <v>0</v>
      </c>
      <c r="I112" s="273">
        <v>30517.41</v>
      </c>
      <c r="J112" s="273">
        <v>0</v>
      </c>
      <c r="K112" s="273">
        <v>28290.95</v>
      </c>
      <c r="L112" s="273">
        <v>0</v>
      </c>
      <c r="M112" s="273">
        <v>0</v>
      </c>
      <c r="N112" s="273">
        <v>28290.95</v>
      </c>
      <c r="O112" s="273">
        <v>0</v>
      </c>
      <c r="P112" s="273">
        <v>25392.246</v>
      </c>
      <c r="Q112" s="273">
        <v>0</v>
      </c>
      <c r="R112" s="273">
        <v>0</v>
      </c>
      <c r="S112" s="273">
        <v>25392.246</v>
      </c>
      <c r="T112" s="273">
        <v>2898.7040000000006</v>
      </c>
      <c r="U112" s="273">
        <v>0</v>
      </c>
      <c r="V112" s="273">
        <v>0</v>
      </c>
      <c r="W112" s="273">
        <v>2898.7040000000006</v>
      </c>
    </row>
    <row r="113" spans="1:23" s="260" customFormat="1" ht="18.75">
      <c r="A113" s="281">
        <v>1</v>
      </c>
      <c r="B113" s="282" t="s">
        <v>7</v>
      </c>
      <c r="C113" s="283"/>
      <c r="D113" s="284"/>
      <c r="E113" s="281"/>
      <c r="F113" s="285"/>
      <c r="G113" s="285"/>
      <c r="H113" s="285"/>
      <c r="I113" s="285"/>
      <c r="J113" s="285"/>
      <c r="K113" s="285"/>
      <c r="L113" s="285"/>
      <c r="M113" s="285"/>
      <c r="N113" s="285"/>
      <c r="O113" s="285"/>
      <c r="P113" s="285"/>
      <c r="Q113" s="285"/>
      <c r="R113" s="285"/>
      <c r="S113" s="285"/>
      <c r="T113" s="285"/>
      <c r="U113" s="285"/>
      <c r="V113" s="285"/>
      <c r="W113" s="285"/>
    </row>
    <row r="114" spans="1:23" ht="24">
      <c r="A114" s="281"/>
      <c r="B114" s="282" t="s">
        <v>8</v>
      </c>
      <c r="C114" s="283" t="s">
        <v>367</v>
      </c>
      <c r="D114" s="284" t="s">
        <v>428</v>
      </c>
      <c r="E114" s="281" t="s">
        <v>511</v>
      </c>
      <c r="F114" s="285">
        <v>10613.021</v>
      </c>
      <c r="G114" s="285">
        <v>0</v>
      </c>
      <c r="H114" s="285">
        <v>0</v>
      </c>
      <c r="I114" s="285">
        <v>10613.021</v>
      </c>
      <c r="J114" s="285">
        <v>0</v>
      </c>
      <c r="K114" s="285">
        <v>10377</v>
      </c>
      <c r="L114" s="285">
        <v>0</v>
      </c>
      <c r="M114" s="285">
        <v>0</v>
      </c>
      <c r="N114" s="285">
        <v>10377</v>
      </c>
      <c r="O114" s="285">
        <v>0</v>
      </c>
      <c r="P114" s="285">
        <v>9551.563</v>
      </c>
      <c r="Q114" s="285">
        <v>0</v>
      </c>
      <c r="R114" s="285">
        <v>0</v>
      </c>
      <c r="S114" s="285">
        <v>9551.563</v>
      </c>
      <c r="T114" s="285">
        <v>825.4369999999999</v>
      </c>
      <c r="U114" s="285">
        <v>0</v>
      </c>
      <c r="V114" s="285">
        <v>0</v>
      </c>
      <c r="W114" s="285">
        <v>825.4369999999999</v>
      </c>
    </row>
    <row r="115" spans="1:23" s="260" customFormat="1" ht="18.75">
      <c r="A115" s="281">
        <v>2</v>
      </c>
      <c r="B115" s="282" t="s">
        <v>384</v>
      </c>
      <c r="C115" s="283"/>
      <c r="D115" s="284"/>
      <c r="E115" s="281"/>
      <c r="F115" s="285"/>
      <c r="G115" s="285"/>
      <c r="H115" s="285"/>
      <c r="I115" s="285"/>
      <c r="J115" s="285"/>
      <c r="K115" s="285"/>
      <c r="L115" s="285"/>
      <c r="M115" s="285"/>
      <c r="N115" s="285"/>
      <c r="O115" s="285"/>
      <c r="P115" s="285"/>
      <c r="Q115" s="285"/>
      <c r="R115" s="285"/>
      <c r="S115" s="285"/>
      <c r="T115" s="285"/>
      <c r="U115" s="285"/>
      <c r="V115" s="285"/>
      <c r="W115" s="285"/>
    </row>
    <row r="116" spans="1:23" ht="36">
      <c r="A116" s="281"/>
      <c r="B116" s="282" t="s">
        <v>515</v>
      </c>
      <c r="C116" s="283" t="s">
        <v>363</v>
      </c>
      <c r="D116" s="284" t="s">
        <v>428</v>
      </c>
      <c r="E116" s="281" t="s">
        <v>516</v>
      </c>
      <c r="F116" s="285">
        <v>19904.389</v>
      </c>
      <c r="G116" s="285">
        <v>0</v>
      </c>
      <c r="H116" s="285">
        <v>0</v>
      </c>
      <c r="I116" s="285">
        <v>19904.389</v>
      </c>
      <c r="J116" s="285">
        <v>0</v>
      </c>
      <c r="K116" s="285">
        <v>17913.95</v>
      </c>
      <c r="L116" s="285">
        <v>0</v>
      </c>
      <c r="M116" s="285">
        <v>0</v>
      </c>
      <c r="N116" s="285">
        <v>17913.95</v>
      </c>
      <c r="O116" s="285">
        <v>0</v>
      </c>
      <c r="P116" s="285">
        <v>15840.683</v>
      </c>
      <c r="Q116" s="285">
        <v>0</v>
      </c>
      <c r="R116" s="285">
        <v>0</v>
      </c>
      <c r="S116" s="285">
        <v>15840.683</v>
      </c>
      <c r="T116" s="285">
        <v>2073.2670000000007</v>
      </c>
      <c r="U116" s="285">
        <v>0</v>
      </c>
      <c r="V116" s="285">
        <v>0</v>
      </c>
      <c r="W116" s="285">
        <v>2073.2670000000007</v>
      </c>
    </row>
    <row r="117" spans="1:23" ht="18.75" hidden="1">
      <c r="A117" s="281"/>
      <c r="B117" s="282"/>
      <c r="C117" s="283"/>
      <c r="D117" s="284"/>
      <c r="E117" s="281"/>
      <c r="F117" s="285"/>
      <c r="G117" s="285"/>
      <c r="H117" s="285"/>
      <c r="I117" s="285"/>
      <c r="J117" s="285"/>
      <c r="K117" s="285"/>
      <c r="L117" s="285"/>
      <c r="M117" s="285"/>
      <c r="N117" s="285"/>
      <c r="O117" s="285"/>
      <c r="P117" s="285"/>
      <c r="Q117" s="285"/>
      <c r="R117" s="285"/>
      <c r="S117" s="285"/>
      <c r="T117" s="285"/>
      <c r="U117" s="285"/>
      <c r="V117" s="285"/>
      <c r="W117" s="285"/>
    </row>
    <row r="118" spans="1:23" s="260" customFormat="1" ht="18.75">
      <c r="A118" s="271" t="s">
        <v>382</v>
      </c>
      <c r="B118" s="274" t="s">
        <v>2</v>
      </c>
      <c r="C118" s="275"/>
      <c r="D118" s="272"/>
      <c r="E118" s="271">
        <v>0</v>
      </c>
      <c r="F118" s="273">
        <v>546973.084</v>
      </c>
      <c r="G118" s="273">
        <v>0</v>
      </c>
      <c r="H118" s="273">
        <v>0</v>
      </c>
      <c r="I118" s="273">
        <v>434397.677</v>
      </c>
      <c r="J118" s="273">
        <v>112575.407</v>
      </c>
      <c r="K118" s="273">
        <v>180000</v>
      </c>
      <c r="L118" s="273">
        <v>0</v>
      </c>
      <c r="M118" s="273">
        <v>0</v>
      </c>
      <c r="N118" s="273">
        <v>75000</v>
      </c>
      <c r="O118" s="273">
        <v>105000</v>
      </c>
      <c r="P118" s="273">
        <v>176647.411</v>
      </c>
      <c r="Q118" s="273">
        <v>0</v>
      </c>
      <c r="R118" s="273">
        <v>0</v>
      </c>
      <c r="S118" s="273">
        <v>176647.411</v>
      </c>
      <c r="T118" s="273">
        <v>80897.036</v>
      </c>
      <c r="U118" s="273">
        <v>0</v>
      </c>
      <c r="V118" s="273">
        <v>0</v>
      </c>
      <c r="W118" s="273">
        <v>80897.036</v>
      </c>
    </row>
    <row r="119" spans="1:23" s="260" customFormat="1" ht="24">
      <c r="A119" s="281">
        <v>1</v>
      </c>
      <c r="B119" s="282" t="s">
        <v>216</v>
      </c>
      <c r="C119" s="283"/>
      <c r="D119" s="284"/>
      <c r="E119" s="281"/>
      <c r="F119" s="285"/>
      <c r="G119" s="285"/>
      <c r="H119" s="285"/>
      <c r="I119" s="285"/>
      <c r="J119" s="285"/>
      <c r="K119" s="285"/>
      <c r="L119" s="285"/>
      <c r="M119" s="285"/>
      <c r="N119" s="285"/>
      <c r="O119" s="285"/>
      <c r="P119" s="285"/>
      <c r="Q119" s="285"/>
      <c r="R119" s="285"/>
      <c r="S119" s="285"/>
      <c r="T119" s="285"/>
      <c r="U119" s="285"/>
      <c r="V119" s="285"/>
      <c r="W119" s="285"/>
    </row>
    <row r="120" spans="1:23" s="260" customFormat="1" ht="24">
      <c r="A120" s="281"/>
      <c r="B120" s="282" t="s">
        <v>507</v>
      </c>
      <c r="C120" s="283" t="s">
        <v>415</v>
      </c>
      <c r="D120" s="284" t="s">
        <v>9</v>
      </c>
      <c r="E120" s="281" t="s">
        <v>508</v>
      </c>
      <c r="F120" s="285">
        <v>156355.407</v>
      </c>
      <c r="G120" s="285">
        <v>0</v>
      </c>
      <c r="H120" s="285">
        <v>0</v>
      </c>
      <c r="I120" s="285">
        <v>43780</v>
      </c>
      <c r="J120" s="285">
        <v>112575.407</v>
      </c>
      <c r="K120" s="285">
        <v>123000</v>
      </c>
      <c r="L120" s="285">
        <v>0</v>
      </c>
      <c r="M120" s="285">
        <v>0</v>
      </c>
      <c r="N120" s="285">
        <v>18000</v>
      </c>
      <c r="O120" s="285">
        <v>105000</v>
      </c>
      <c r="P120" s="285">
        <v>27647.411</v>
      </c>
      <c r="Q120" s="285">
        <v>0</v>
      </c>
      <c r="R120" s="285">
        <v>0</v>
      </c>
      <c r="S120" s="285">
        <v>27647.411</v>
      </c>
      <c r="T120" s="285">
        <v>6126.489</v>
      </c>
      <c r="U120" s="285">
        <v>0</v>
      </c>
      <c r="V120" s="285">
        <v>0</v>
      </c>
      <c r="W120" s="285">
        <v>6126.489</v>
      </c>
    </row>
    <row r="121" spans="1:23" s="260" customFormat="1" ht="24">
      <c r="A121" s="281">
        <v>2</v>
      </c>
      <c r="B121" s="282" t="s">
        <v>217</v>
      </c>
      <c r="C121" s="283"/>
      <c r="D121" s="284"/>
      <c r="E121" s="281"/>
      <c r="F121" s="285"/>
      <c r="G121" s="285"/>
      <c r="H121" s="285"/>
      <c r="I121" s="285"/>
      <c r="J121" s="285"/>
      <c r="K121" s="285"/>
      <c r="L121" s="285"/>
      <c r="M121" s="285"/>
      <c r="N121" s="285"/>
      <c r="O121" s="285"/>
      <c r="P121" s="285"/>
      <c r="Q121" s="285"/>
      <c r="R121" s="285"/>
      <c r="S121" s="285"/>
      <c r="T121" s="285"/>
      <c r="U121" s="285"/>
      <c r="V121" s="285"/>
      <c r="W121" s="285"/>
    </row>
    <row r="122" spans="1:23" s="260" customFormat="1" ht="36">
      <c r="A122" s="281"/>
      <c r="B122" s="282" t="s">
        <v>509</v>
      </c>
      <c r="C122" s="283" t="s">
        <v>415</v>
      </c>
      <c r="D122" s="284" t="s">
        <v>428</v>
      </c>
      <c r="E122" s="281" t="s">
        <v>510</v>
      </c>
      <c r="F122" s="285">
        <v>21408.75</v>
      </c>
      <c r="G122" s="285">
        <v>0</v>
      </c>
      <c r="H122" s="285">
        <v>0</v>
      </c>
      <c r="I122" s="285">
        <v>21408.75</v>
      </c>
      <c r="J122" s="285">
        <v>0</v>
      </c>
      <c r="K122" s="285">
        <v>14000</v>
      </c>
      <c r="L122" s="285">
        <v>0</v>
      </c>
      <c r="M122" s="285">
        <v>0</v>
      </c>
      <c r="N122" s="285">
        <v>14000</v>
      </c>
      <c r="O122" s="285">
        <v>0</v>
      </c>
      <c r="P122" s="285">
        <v>14000</v>
      </c>
      <c r="Q122" s="285">
        <v>0</v>
      </c>
      <c r="R122" s="285">
        <v>0</v>
      </c>
      <c r="S122" s="285">
        <v>14000</v>
      </c>
      <c r="T122" s="285">
        <v>5267.875</v>
      </c>
      <c r="U122" s="285">
        <v>0</v>
      </c>
      <c r="V122" s="285">
        <v>0</v>
      </c>
      <c r="W122" s="285">
        <v>5267.875</v>
      </c>
    </row>
    <row r="123" spans="1:23" s="260" customFormat="1" ht="18.75">
      <c r="A123" s="281">
        <v>3</v>
      </c>
      <c r="B123" s="282" t="s">
        <v>219</v>
      </c>
      <c r="C123" s="283"/>
      <c r="D123" s="284"/>
      <c r="E123" s="281"/>
      <c r="F123" s="285"/>
      <c r="G123" s="285"/>
      <c r="H123" s="285"/>
      <c r="I123" s="285"/>
      <c r="J123" s="285"/>
      <c r="K123" s="285"/>
      <c r="L123" s="285"/>
      <c r="M123" s="285"/>
      <c r="N123" s="285"/>
      <c r="O123" s="285"/>
      <c r="P123" s="285"/>
      <c r="Q123" s="285"/>
      <c r="R123" s="285"/>
      <c r="S123" s="285"/>
      <c r="T123" s="285"/>
      <c r="U123" s="285"/>
      <c r="V123" s="285"/>
      <c r="W123" s="285"/>
    </row>
    <row r="124" spans="1:23" ht="36">
      <c r="A124" s="281"/>
      <c r="B124" s="282" t="s">
        <v>10</v>
      </c>
      <c r="C124" s="283" t="s">
        <v>415</v>
      </c>
      <c r="D124" s="284" t="s">
        <v>423</v>
      </c>
      <c r="E124" s="281" t="s">
        <v>512</v>
      </c>
      <c r="F124" s="285">
        <v>24248.305</v>
      </c>
      <c r="G124" s="285">
        <v>0</v>
      </c>
      <c r="H124" s="285">
        <v>0</v>
      </c>
      <c r="I124" s="285">
        <v>24248.305</v>
      </c>
      <c r="J124" s="285">
        <v>0</v>
      </c>
      <c r="K124" s="285">
        <v>18000</v>
      </c>
      <c r="L124" s="285">
        <v>0</v>
      </c>
      <c r="M124" s="285">
        <v>0</v>
      </c>
      <c r="N124" s="285">
        <v>18000</v>
      </c>
      <c r="O124" s="285">
        <v>0</v>
      </c>
      <c r="P124" s="285">
        <v>20000</v>
      </c>
      <c r="Q124" s="285">
        <v>0</v>
      </c>
      <c r="R124" s="285">
        <v>0</v>
      </c>
      <c r="S124" s="285">
        <v>20000</v>
      </c>
      <c r="T124" s="285">
        <v>4038.112000000001</v>
      </c>
      <c r="U124" s="285">
        <v>0</v>
      </c>
      <c r="V124" s="285">
        <v>0</v>
      </c>
      <c r="W124" s="285">
        <v>4038.112000000001</v>
      </c>
    </row>
    <row r="125" spans="1:23" s="260" customFormat="1" ht="18.75">
      <c r="A125" s="281">
        <v>4</v>
      </c>
      <c r="B125" s="282" t="s">
        <v>218</v>
      </c>
      <c r="C125" s="283"/>
      <c r="D125" s="284"/>
      <c r="E125" s="281"/>
      <c r="F125" s="285"/>
      <c r="G125" s="285"/>
      <c r="H125" s="285"/>
      <c r="I125" s="285"/>
      <c r="J125" s="285"/>
      <c r="K125" s="285"/>
      <c r="L125" s="285"/>
      <c r="M125" s="285"/>
      <c r="N125" s="285"/>
      <c r="O125" s="285"/>
      <c r="P125" s="285"/>
      <c r="Q125" s="285"/>
      <c r="R125" s="285"/>
      <c r="S125" s="285"/>
      <c r="T125" s="285"/>
      <c r="U125" s="285"/>
      <c r="V125" s="285"/>
      <c r="W125" s="285"/>
    </row>
    <row r="126" spans="1:23" s="261" customFormat="1" ht="36">
      <c r="A126" s="281"/>
      <c r="B126" s="282" t="s">
        <v>513</v>
      </c>
      <c r="C126" s="283" t="s">
        <v>415</v>
      </c>
      <c r="D126" s="284" t="s">
        <v>423</v>
      </c>
      <c r="E126" s="281" t="s">
        <v>514</v>
      </c>
      <c r="F126" s="285">
        <v>44960.622</v>
      </c>
      <c r="G126" s="285">
        <v>0</v>
      </c>
      <c r="H126" s="285">
        <v>0</v>
      </c>
      <c r="I126" s="285">
        <v>44960.622</v>
      </c>
      <c r="J126" s="285">
        <v>0</v>
      </c>
      <c r="K126" s="285">
        <v>15000</v>
      </c>
      <c r="L126" s="285">
        <v>0</v>
      </c>
      <c r="M126" s="285">
        <v>0</v>
      </c>
      <c r="N126" s="285">
        <v>15000</v>
      </c>
      <c r="O126" s="285">
        <v>0</v>
      </c>
      <c r="P126" s="285">
        <v>15000</v>
      </c>
      <c r="Q126" s="285">
        <v>0</v>
      </c>
      <c r="R126" s="285">
        <v>0</v>
      </c>
      <c r="S126" s="285">
        <v>15000</v>
      </c>
      <c r="T126" s="285">
        <v>25464.559999999998</v>
      </c>
      <c r="U126" s="285">
        <v>0</v>
      </c>
      <c r="V126" s="285">
        <v>0</v>
      </c>
      <c r="W126" s="285">
        <v>25464.559999999998</v>
      </c>
    </row>
    <row r="127" spans="1:23" ht="24">
      <c r="A127" s="281">
        <v>5</v>
      </c>
      <c r="B127" s="282" t="s">
        <v>204</v>
      </c>
      <c r="C127" s="283"/>
      <c r="D127" s="284"/>
      <c r="E127" s="281"/>
      <c r="F127" s="285"/>
      <c r="G127" s="285"/>
      <c r="H127" s="285"/>
      <c r="I127" s="285"/>
      <c r="J127" s="285"/>
      <c r="K127" s="285"/>
      <c r="L127" s="285"/>
      <c r="M127" s="285"/>
      <c r="N127" s="285"/>
      <c r="O127" s="285"/>
      <c r="P127" s="285"/>
      <c r="Q127" s="285"/>
      <c r="R127" s="285"/>
      <c r="S127" s="285"/>
      <c r="T127" s="285"/>
      <c r="U127" s="285"/>
      <c r="V127" s="285"/>
      <c r="W127" s="285"/>
    </row>
    <row r="128" spans="1:23" ht="36">
      <c r="A128" s="281"/>
      <c r="B128" s="282" t="s">
        <v>11</v>
      </c>
      <c r="C128" s="283" t="s">
        <v>415</v>
      </c>
      <c r="D128" s="284" t="s">
        <v>525</v>
      </c>
      <c r="E128" s="283" t="s">
        <v>12</v>
      </c>
      <c r="F128" s="285">
        <v>300000</v>
      </c>
      <c r="G128" s="285"/>
      <c r="H128" s="285"/>
      <c r="I128" s="285">
        <v>300000</v>
      </c>
      <c r="J128" s="285"/>
      <c r="K128" s="285">
        <v>10000</v>
      </c>
      <c r="L128" s="285">
        <v>0</v>
      </c>
      <c r="M128" s="285">
        <v>0</v>
      </c>
      <c r="N128" s="285">
        <v>10000</v>
      </c>
      <c r="O128" s="285">
        <v>0</v>
      </c>
      <c r="P128" s="285">
        <v>100000</v>
      </c>
      <c r="Q128" s="285">
        <v>0</v>
      </c>
      <c r="R128" s="285">
        <v>0</v>
      </c>
      <c r="S128" s="285">
        <v>100000</v>
      </c>
      <c r="T128" s="285">
        <v>40000</v>
      </c>
      <c r="U128" s="285">
        <v>0</v>
      </c>
      <c r="V128" s="285">
        <v>0</v>
      </c>
      <c r="W128" s="285">
        <v>40000</v>
      </c>
    </row>
    <row r="129" spans="1:23" s="262" customFormat="1" ht="18.75" hidden="1">
      <c r="A129" s="281"/>
      <c r="B129" s="282"/>
      <c r="C129" s="283"/>
      <c r="D129" s="284"/>
      <c r="E129" s="281"/>
      <c r="F129" s="285"/>
      <c r="G129" s="285"/>
      <c r="H129" s="285"/>
      <c r="I129" s="285"/>
      <c r="J129" s="285"/>
      <c r="K129" s="285"/>
      <c r="L129" s="285"/>
      <c r="M129" s="285"/>
      <c r="N129" s="285"/>
      <c r="O129" s="285"/>
      <c r="P129" s="285"/>
      <c r="Q129" s="285"/>
      <c r="R129" s="285"/>
      <c r="S129" s="285"/>
      <c r="T129" s="285"/>
      <c r="U129" s="285"/>
      <c r="V129" s="285"/>
      <c r="W129" s="285"/>
    </row>
    <row r="130" spans="1:23" s="260" customFormat="1" ht="18.75">
      <c r="A130" s="271" t="s">
        <v>383</v>
      </c>
      <c r="B130" s="274" t="s">
        <v>597</v>
      </c>
      <c r="C130" s="275"/>
      <c r="D130" s="272"/>
      <c r="E130" s="271"/>
      <c r="F130" s="273">
        <v>7620.999</v>
      </c>
      <c r="G130" s="273">
        <v>0</v>
      </c>
      <c r="H130" s="273">
        <v>0</v>
      </c>
      <c r="I130" s="273">
        <v>7620.999</v>
      </c>
      <c r="J130" s="273">
        <v>0</v>
      </c>
      <c r="K130" s="273">
        <v>0</v>
      </c>
      <c r="L130" s="273">
        <v>0</v>
      </c>
      <c r="M130" s="273">
        <v>0</v>
      </c>
      <c r="N130" s="273">
        <v>0</v>
      </c>
      <c r="O130" s="273">
        <v>0</v>
      </c>
      <c r="P130" s="273">
        <v>0</v>
      </c>
      <c r="Q130" s="273">
        <v>0</v>
      </c>
      <c r="R130" s="273">
        <v>0</v>
      </c>
      <c r="S130" s="273">
        <v>0</v>
      </c>
      <c r="T130" s="273">
        <v>23505.0784</v>
      </c>
      <c r="U130" s="273">
        <v>0</v>
      </c>
      <c r="V130" s="273">
        <v>18000</v>
      </c>
      <c r="W130" s="273">
        <v>5505.0784</v>
      </c>
    </row>
    <row r="131" spans="1:23" ht="18.75">
      <c r="A131" s="281">
        <v>1</v>
      </c>
      <c r="B131" s="282" t="s">
        <v>552</v>
      </c>
      <c r="C131" s="283"/>
      <c r="D131" s="284"/>
      <c r="E131" s="281"/>
      <c r="F131" s="285"/>
      <c r="G131" s="285"/>
      <c r="H131" s="285"/>
      <c r="I131" s="285"/>
      <c r="J131" s="285"/>
      <c r="K131" s="285"/>
      <c r="L131" s="285"/>
      <c r="M131" s="285"/>
      <c r="N131" s="285"/>
      <c r="O131" s="285"/>
      <c r="P131" s="285"/>
      <c r="Q131" s="285"/>
      <c r="R131" s="285"/>
      <c r="S131" s="285"/>
      <c r="T131" s="285"/>
      <c r="U131" s="285"/>
      <c r="V131" s="285"/>
      <c r="W131" s="285"/>
    </row>
    <row r="132" spans="1:23" s="260" customFormat="1" ht="36">
      <c r="A132" s="281"/>
      <c r="B132" s="282" t="s">
        <v>13</v>
      </c>
      <c r="C132" s="283" t="s">
        <v>414</v>
      </c>
      <c r="D132" s="284" t="s">
        <v>14</v>
      </c>
      <c r="E132" s="283" t="s">
        <v>15</v>
      </c>
      <c r="F132" s="285">
        <v>7620.999</v>
      </c>
      <c r="G132" s="285"/>
      <c r="H132" s="285"/>
      <c r="I132" s="285">
        <v>7620.999</v>
      </c>
      <c r="J132" s="285"/>
      <c r="K132" s="285"/>
      <c r="L132" s="285"/>
      <c r="M132" s="285"/>
      <c r="N132" s="285"/>
      <c r="O132" s="285"/>
      <c r="P132" s="285"/>
      <c r="Q132" s="285"/>
      <c r="R132" s="285"/>
      <c r="S132" s="285"/>
      <c r="T132" s="285">
        <v>5505.0784</v>
      </c>
      <c r="U132" s="285"/>
      <c r="V132" s="285"/>
      <c r="W132" s="285">
        <v>5505.0784</v>
      </c>
    </row>
    <row r="133" spans="1:23" s="260" customFormat="1" ht="24">
      <c r="A133" s="281">
        <v>2</v>
      </c>
      <c r="B133" s="282" t="s">
        <v>204</v>
      </c>
      <c r="C133" s="283"/>
      <c r="D133" s="284"/>
      <c r="E133" s="281"/>
      <c r="F133" s="285"/>
      <c r="G133" s="285"/>
      <c r="H133" s="285"/>
      <c r="I133" s="285"/>
      <c r="J133" s="285"/>
      <c r="K133" s="285"/>
      <c r="L133" s="285"/>
      <c r="M133" s="285"/>
      <c r="N133" s="285"/>
      <c r="O133" s="285"/>
      <c r="P133" s="285"/>
      <c r="Q133" s="285"/>
      <c r="R133" s="285"/>
      <c r="S133" s="285"/>
      <c r="T133" s="285"/>
      <c r="U133" s="285"/>
      <c r="V133" s="285"/>
      <c r="W133" s="285"/>
    </row>
    <row r="134" spans="1:23" s="260" customFormat="1" ht="36">
      <c r="A134" s="281"/>
      <c r="B134" s="282" t="s">
        <v>16</v>
      </c>
      <c r="C134" s="283"/>
      <c r="D134" s="284">
        <v>2020</v>
      </c>
      <c r="E134" s="283">
        <v>0</v>
      </c>
      <c r="F134" s="285">
        <v>0</v>
      </c>
      <c r="G134" s="285"/>
      <c r="H134" s="285"/>
      <c r="I134" s="285"/>
      <c r="J134" s="285"/>
      <c r="K134" s="285"/>
      <c r="L134" s="285"/>
      <c r="M134" s="285"/>
      <c r="N134" s="285"/>
      <c r="O134" s="285"/>
      <c r="P134" s="285"/>
      <c r="Q134" s="285"/>
      <c r="R134" s="285"/>
      <c r="S134" s="285"/>
      <c r="T134" s="285">
        <v>18000</v>
      </c>
      <c r="U134" s="285"/>
      <c r="V134" s="285">
        <v>18000</v>
      </c>
      <c r="W134" s="285"/>
    </row>
    <row r="135" spans="1:23" s="260" customFormat="1" ht="18.75" hidden="1">
      <c r="A135" s="281"/>
      <c r="B135" s="282"/>
      <c r="C135" s="283"/>
      <c r="D135" s="284"/>
      <c r="E135" s="281"/>
      <c r="F135" s="285"/>
      <c r="G135" s="285"/>
      <c r="H135" s="285"/>
      <c r="I135" s="285"/>
      <c r="J135" s="285"/>
      <c r="K135" s="285"/>
      <c r="L135" s="285"/>
      <c r="M135" s="285"/>
      <c r="N135" s="285"/>
      <c r="O135" s="285"/>
      <c r="P135" s="285"/>
      <c r="Q135" s="285"/>
      <c r="R135" s="285"/>
      <c r="S135" s="285"/>
      <c r="T135" s="285"/>
      <c r="U135" s="285"/>
      <c r="V135" s="285"/>
      <c r="W135" s="285"/>
    </row>
    <row r="136" spans="1:26" s="260" customFormat="1" ht="24">
      <c r="A136" s="276" t="s">
        <v>155</v>
      </c>
      <c r="B136" s="277" t="s">
        <v>517</v>
      </c>
      <c r="C136" s="278"/>
      <c r="D136" s="279"/>
      <c r="E136" s="276">
        <v>0</v>
      </c>
      <c r="F136" s="280">
        <v>188912.82799999998</v>
      </c>
      <c r="G136" s="280">
        <v>0</v>
      </c>
      <c r="H136" s="280">
        <v>50000</v>
      </c>
      <c r="I136" s="280">
        <v>138912.82799999998</v>
      </c>
      <c r="J136" s="280">
        <v>0</v>
      </c>
      <c r="K136" s="280">
        <v>70237.031</v>
      </c>
      <c r="L136" s="280">
        <v>0</v>
      </c>
      <c r="M136" s="280">
        <v>0</v>
      </c>
      <c r="N136" s="280">
        <v>70237.031</v>
      </c>
      <c r="O136" s="280">
        <v>0</v>
      </c>
      <c r="P136" s="280">
        <v>75737.031</v>
      </c>
      <c r="Q136" s="280">
        <v>0</v>
      </c>
      <c r="R136" s="280">
        <v>0</v>
      </c>
      <c r="S136" s="280">
        <v>75737.031</v>
      </c>
      <c r="T136" s="280">
        <v>40000</v>
      </c>
      <c r="U136" s="280">
        <v>0</v>
      </c>
      <c r="V136" s="280">
        <v>0</v>
      </c>
      <c r="W136" s="280">
        <v>40000</v>
      </c>
      <c r="Y136" s="260">
        <v>40000</v>
      </c>
      <c r="Z136" s="260">
        <v>0</v>
      </c>
    </row>
    <row r="137" spans="1:23" ht="24">
      <c r="A137" s="271" t="s">
        <v>385</v>
      </c>
      <c r="B137" s="274" t="s">
        <v>586</v>
      </c>
      <c r="C137" s="275"/>
      <c r="D137" s="272"/>
      <c r="E137" s="271"/>
      <c r="F137" s="273"/>
      <c r="G137" s="273"/>
      <c r="H137" s="273"/>
      <c r="I137" s="273"/>
      <c r="J137" s="273"/>
      <c r="K137" s="273"/>
      <c r="L137" s="273"/>
      <c r="M137" s="273"/>
      <c r="N137" s="273"/>
      <c r="O137" s="273"/>
      <c r="P137" s="273"/>
      <c r="Q137" s="273"/>
      <c r="R137" s="273"/>
      <c r="S137" s="273"/>
      <c r="T137" s="273"/>
      <c r="U137" s="273"/>
      <c r="V137" s="273"/>
      <c r="W137" s="273"/>
    </row>
    <row r="138" spans="1:23" ht="18.75" hidden="1">
      <c r="A138" s="281"/>
      <c r="B138" s="282"/>
      <c r="C138" s="283"/>
      <c r="D138" s="284"/>
      <c r="E138" s="281"/>
      <c r="F138" s="285"/>
      <c r="G138" s="285"/>
      <c r="H138" s="285"/>
      <c r="I138" s="285"/>
      <c r="J138" s="285"/>
      <c r="K138" s="285"/>
      <c r="L138" s="285"/>
      <c r="M138" s="285"/>
      <c r="N138" s="285"/>
      <c r="O138" s="285"/>
      <c r="P138" s="285"/>
      <c r="Q138" s="285"/>
      <c r="R138" s="285"/>
      <c r="S138" s="285"/>
      <c r="T138" s="285"/>
      <c r="U138" s="285"/>
      <c r="V138" s="285"/>
      <c r="W138" s="285"/>
    </row>
    <row r="139" spans="1:23" ht="18.75">
      <c r="A139" s="271" t="s">
        <v>386</v>
      </c>
      <c r="B139" s="274" t="s">
        <v>2</v>
      </c>
      <c r="C139" s="275"/>
      <c r="D139" s="272"/>
      <c r="E139" s="271">
        <v>0</v>
      </c>
      <c r="F139" s="273">
        <v>188912.82799999998</v>
      </c>
      <c r="G139" s="273">
        <v>0</v>
      </c>
      <c r="H139" s="273">
        <v>50000</v>
      </c>
      <c r="I139" s="273">
        <v>138912.82799999998</v>
      </c>
      <c r="J139" s="273">
        <v>0</v>
      </c>
      <c r="K139" s="273">
        <v>70237.031</v>
      </c>
      <c r="L139" s="273">
        <v>0</v>
      </c>
      <c r="M139" s="273">
        <v>0</v>
      </c>
      <c r="N139" s="273">
        <v>70237.031</v>
      </c>
      <c r="O139" s="273">
        <v>0</v>
      </c>
      <c r="P139" s="273">
        <v>75737.031</v>
      </c>
      <c r="Q139" s="273">
        <v>0</v>
      </c>
      <c r="R139" s="273">
        <v>0</v>
      </c>
      <c r="S139" s="273">
        <v>75737.031</v>
      </c>
      <c r="T139" s="273">
        <v>40000</v>
      </c>
      <c r="U139" s="273">
        <v>0</v>
      </c>
      <c r="V139" s="273">
        <v>0</v>
      </c>
      <c r="W139" s="273">
        <v>40000</v>
      </c>
    </row>
    <row r="140" spans="1:23" ht="18.75">
      <c r="A140" s="281">
        <v>1</v>
      </c>
      <c r="B140" s="282" t="s">
        <v>373</v>
      </c>
      <c r="C140" s="283"/>
      <c r="D140" s="284"/>
      <c r="E140" s="281"/>
      <c r="F140" s="285"/>
      <c r="G140" s="285"/>
      <c r="H140" s="285"/>
      <c r="I140" s="285"/>
      <c r="J140" s="285"/>
      <c r="K140" s="285"/>
      <c r="L140" s="285"/>
      <c r="M140" s="285"/>
      <c r="N140" s="285"/>
      <c r="O140" s="285"/>
      <c r="P140" s="285"/>
      <c r="Q140" s="285"/>
      <c r="R140" s="285"/>
      <c r="S140" s="285"/>
      <c r="T140" s="285"/>
      <c r="U140" s="285"/>
      <c r="V140" s="285"/>
      <c r="W140" s="285"/>
    </row>
    <row r="141" spans="1:23" ht="36">
      <c r="A141" s="281"/>
      <c r="B141" s="282" t="s">
        <v>518</v>
      </c>
      <c r="C141" s="283" t="s">
        <v>498</v>
      </c>
      <c r="D141" s="284"/>
      <c r="E141" s="281"/>
      <c r="F141" s="285">
        <v>33500</v>
      </c>
      <c r="G141" s="285">
        <v>0</v>
      </c>
      <c r="H141" s="285">
        <v>0</v>
      </c>
      <c r="I141" s="285">
        <v>33500</v>
      </c>
      <c r="J141" s="285">
        <v>0</v>
      </c>
      <c r="K141" s="285">
        <v>13737.031</v>
      </c>
      <c r="L141" s="285">
        <v>0</v>
      </c>
      <c r="M141" s="285">
        <v>0</v>
      </c>
      <c r="N141" s="285">
        <v>13737.031</v>
      </c>
      <c r="O141" s="285">
        <v>0</v>
      </c>
      <c r="P141" s="285">
        <v>13737.031</v>
      </c>
      <c r="Q141" s="285">
        <v>0</v>
      </c>
      <c r="R141" s="285">
        <v>0</v>
      </c>
      <c r="S141" s="285">
        <v>13737.031</v>
      </c>
      <c r="T141" s="285">
        <v>8000</v>
      </c>
      <c r="U141" s="285">
        <v>0</v>
      </c>
      <c r="V141" s="285">
        <v>0</v>
      </c>
      <c r="W141" s="285">
        <v>8000</v>
      </c>
    </row>
    <row r="142" spans="1:23" ht="18.75">
      <c r="A142" s="281">
        <v>2</v>
      </c>
      <c r="B142" s="282" t="s">
        <v>221</v>
      </c>
      <c r="C142" s="283"/>
      <c r="D142" s="284"/>
      <c r="E142" s="281"/>
      <c r="F142" s="285"/>
      <c r="G142" s="285"/>
      <c r="H142" s="285"/>
      <c r="I142" s="285"/>
      <c r="J142" s="285"/>
      <c r="K142" s="285"/>
      <c r="L142" s="285"/>
      <c r="M142" s="285"/>
      <c r="N142" s="285"/>
      <c r="O142" s="285"/>
      <c r="P142" s="285"/>
      <c r="Q142" s="285"/>
      <c r="R142" s="285"/>
      <c r="S142" s="285"/>
      <c r="T142" s="285"/>
      <c r="U142" s="285"/>
      <c r="V142" s="285"/>
      <c r="W142" s="285"/>
    </row>
    <row r="143" spans="1:23" ht="24">
      <c r="A143" s="281"/>
      <c r="B143" s="282" t="s">
        <v>519</v>
      </c>
      <c r="C143" s="283" t="s">
        <v>437</v>
      </c>
      <c r="D143" s="284" t="s">
        <v>423</v>
      </c>
      <c r="E143" s="281" t="s">
        <v>520</v>
      </c>
      <c r="F143" s="285">
        <v>59978.224</v>
      </c>
      <c r="G143" s="285">
        <v>0</v>
      </c>
      <c r="H143" s="285">
        <v>0</v>
      </c>
      <c r="I143" s="285">
        <v>59978.224</v>
      </c>
      <c r="J143" s="285">
        <v>0</v>
      </c>
      <c r="K143" s="285">
        <v>33000</v>
      </c>
      <c r="L143" s="285">
        <v>0</v>
      </c>
      <c r="M143" s="285">
        <v>0</v>
      </c>
      <c r="N143" s="285">
        <v>33000</v>
      </c>
      <c r="O143" s="285">
        <v>0</v>
      </c>
      <c r="P143" s="285">
        <v>33000</v>
      </c>
      <c r="Q143" s="285">
        <v>0</v>
      </c>
      <c r="R143" s="285">
        <v>0</v>
      </c>
      <c r="S143" s="285">
        <v>33000</v>
      </c>
      <c r="T143" s="285">
        <v>21000</v>
      </c>
      <c r="U143" s="285">
        <v>0</v>
      </c>
      <c r="V143" s="285">
        <v>0</v>
      </c>
      <c r="W143" s="285">
        <v>21000</v>
      </c>
    </row>
    <row r="144" spans="1:23" ht="18.75">
      <c r="A144" s="281">
        <v>3</v>
      </c>
      <c r="B144" s="282" t="s">
        <v>202</v>
      </c>
      <c r="C144" s="283"/>
      <c r="D144" s="284"/>
      <c r="E144" s="281"/>
      <c r="F144" s="285"/>
      <c r="G144" s="285"/>
      <c r="H144" s="285"/>
      <c r="I144" s="285"/>
      <c r="J144" s="285"/>
      <c r="K144" s="285"/>
      <c r="L144" s="285"/>
      <c r="M144" s="285"/>
      <c r="N144" s="285"/>
      <c r="O144" s="285"/>
      <c r="P144" s="285"/>
      <c r="Q144" s="285"/>
      <c r="R144" s="285"/>
      <c r="S144" s="285"/>
      <c r="T144" s="285"/>
      <c r="U144" s="285"/>
      <c r="V144" s="285"/>
      <c r="W144" s="285"/>
    </row>
    <row r="145" spans="1:23" ht="36">
      <c r="A145" s="281"/>
      <c r="B145" s="282" t="s">
        <v>521</v>
      </c>
      <c r="C145" s="283" t="s">
        <v>414</v>
      </c>
      <c r="D145" s="284" t="s">
        <v>522</v>
      </c>
      <c r="E145" s="281" t="s">
        <v>523</v>
      </c>
      <c r="F145" s="285">
        <v>45459.252</v>
      </c>
      <c r="G145" s="285">
        <v>0</v>
      </c>
      <c r="H145" s="285">
        <v>23000</v>
      </c>
      <c r="I145" s="285">
        <v>22459.252</v>
      </c>
      <c r="J145" s="285">
        <v>0</v>
      </c>
      <c r="K145" s="285">
        <v>20000</v>
      </c>
      <c r="L145" s="285">
        <v>0</v>
      </c>
      <c r="M145" s="285">
        <v>0</v>
      </c>
      <c r="N145" s="285">
        <v>20000</v>
      </c>
      <c r="O145" s="285">
        <v>0</v>
      </c>
      <c r="P145" s="285">
        <v>19000</v>
      </c>
      <c r="Q145" s="285">
        <v>0</v>
      </c>
      <c r="R145" s="285">
        <v>0</v>
      </c>
      <c r="S145" s="285">
        <v>19000</v>
      </c>
      <c r="T145" s="285">
        <v>1000</v>
      </c>
      <c r="U145" s="285">
        <v>0</v>
      </c>
      <c r="V145" s="285">
        <v>0</v>
      </c>
      <c r="W145" s="285">
        <v>1000</v>
      </c>
    </row>
    <row r="146" spans="1:23" ht="24">
      <c r="A146" s="281">
        <v>4</v>
      </c>
      <c r="B146" s="282" t="s">
        <v>204</v>
      </c>
      <c r="C146" s="283"/>
      <c r="D146" s="284"/>
      <c r="E146" s="281"/>
      <c r="F146" s="285"/>
      <c r="G146" s="285"/>
      <c r="H146" s="285"/>
      <c r="I146" s="285"/>
      <c r="J146" s="285"/>
      <c r="K146" s="285"/>
      <c r="L146" s="285"/>
      <c r="M146" s="285"/>
      <c r="N146" s="285"/>
      <c r="O146" s="285"/>
      <c r="P146" s="285"/>
      <c r="Q146" s="285"/>
      <c r="R146" s="285"/>
      <c r="S146" s="292"/>
      <c r="T146" s="285"/>
      <c r="U146" s="285"/>
      <c r="V146" s="285"/>
      <c r="W146" s="292"/>
    </row>
    <row r="147" spans="1:23" ht="24">
      <c r="A147" s="281"/>
      <c r="B147" s="282" t="s">
        <v>524</v>
      </c>
      <c r="C147" s="283" t="s">
        <v>367</v>
      </c>
      <c r="D147" s="284" t="s">
        <v>525</v>
      </c>
      <c r="E147" s="281" t="s">
        <v>526</v>
      </c>
      <c r="F147" s="285">
        <v>49975.352</v>
      </c>
      <c r="G147" s="285">
        <v>0</v>
      </c>
      <c r="H147" s="285">
        <v>27000</v>
      </c>
      <c r="I147" s="285">
        <v>22975.352</v>
      </c>
      <c r="J147" s="285">
        <v>0</v>
      </c>
      <c r="K147" s="285">
        <v>3500</v>
      </c>
      <c r="L147" s="285">
        <v>0</v>
      </c>
      <c r="M147" s="285">
        <v>0</v>
      </c>
      <c r="N147" s="285">
        <v>3500</v>
      </c>
      <c r="O147" s="285">
        <v>0</v>
      </c>
      <c r="P147" s="285">
        <v>10000</v>
      </c>
      <c r="Q147" s="285">
        <v>0</v>
      </c>
      <c r="R147" s="285">
        <v>0</v>
      </c>
      <c r="S147" s="285">
        <v>10000</v>
      </c>
      <c r="T147" s="285">
        <v>10000</v>
      </c>
      <c r="U147" s="285">
        <v>0</v>
      </c>
      <c r="V147" s="285">
        <v>0</v>
      </c>
      <c r="W147" s="285">
        <v>10000</v>
      </c>
    </row>
    <row r="148" spans="1:23" ht="18.75" hidden="1">
      <c r="A148" s="281"/>
      <c r="B148" s="282"/>
      <c r="C148" s="283"/>
      <c r="D148" s="284"/>
      <c r="E148" s="281"/>
      <c r="F148" s="285"/>
      <c r="G148" s="285"/>
      <c r="H148" s="285"/>
      <c r="I148" s="285"/>
      <c r="J148" s="285"/>
      <c r="K148" s="285"/>
      <c r="L148" s="285"/>
      <c r="M148" s="285"/>
      <c r="N148" s="285"/>
      <c r="O148" s="285"/>
      <c r="P148" s="285"/>
      <c r="Q148" s="285"/>
      <c r="R148" s="285"/>
      <c r="S148" s="285"/>
      <c r="T148" s="285"/>
      <c r="U148" s="285"/>
      <c r="V148" s="285"/>
      <c r="W148" s="285"/>
    </row>
    <row r="149" spans="1:23" ht="18.75">
      <c r="A149" s="271" t="s">
        <v>387</v>
      </c>
      <c r="B149" s="274" t="s">
        <v>597</v>
      </c>
      <c r="C149" s="275"/>
      <c r="D149" s="272"/>
      <c r="E149" s="271"/>
      <c r="F149" s="273"/>
      <c r="G149" s="273"/>
      <c r="H149" s="273"/>
      <c r="I149" s="273"/>
      <c r="J149" s="273"/>
      <c r="K149" s="273"/>
      <c r="L149" s="273"/>
      <c r="M149" s="273"/>
      <c r="N149" s="273"/>
      <c r="O149" s="273"/>
      <c r="P149" s="273"/>
      <c r="Q149" s="273"/>
      <c r="R149" s="273"/>
      <c r="S149" s="273"/>
      <c r="T149" s="273"/>
      <c r="U149" s="273"/>
      <c r="V149" s="273"/>
      <c r="W149" s="273"/>
    </row>
    <row r="150" spans="1:23" ht="18.75" hidden="1">
      <c r="A150" s="281"/>
      <c r="B150" s="291"/>
      <c r="C150" s="281"/>
      <c r="D150" s="284"/>
      <c r="E150" s="281"/>
      <c r="F150" s="292"/>
      <c r="G150" s="292"/>
      <c r="H150" s="292"/>
      <c r="I150" s="292"/>
      <c r="J150" s="292"/>
      <c r="K150" s="292"/>
      <c r="L150" s="292"/>
      <c r="M150" s="292"/>
      <c r="N150" s="292"/>
      <c r="O150" s="292"/>
      <c r="P150" s="292"/>
      <c r="Q150" s="292"/>
      <c r="R150" s="292"/>
      <c r="S150" s="292"/>
      <c r="T150" s="292"/>
      <c r="U150" s="292"/>
      <c r="V150" s="292"/>
      <c r="W150" s="292"/>
    </row>
    <row r="151" spans="1:26" ht="18.75">
      <c r="A151" s="276" t="s">
        <v>224</v>
      </c>
      <c r="B151" s="277" t="s">
        <v>527</v>
      </c>
      <c r="C151" s="278"/>
      <c r="D151" s="279"/>
      <c r="E151" s="276">
        <v>0</v>
      </c>
      <c r="F151" s="280">
        <v>1783793.533907</v>
      </c>
      <c r="G151" s="280">
        <v>931116.4802361999</v>
      </c>
      <c r="H151" s="280">
        <v>399049.9199268</v>
      </c>
      <c r="I151" s="280">
        <v>453627.133744</v>
      </c>
      <c r="J151" s="280">
        <v>0</v>
      </c>
      <c r="K151" s="280">
        <v>8800</v>
      </c>
      <c r="L151" s="280">
        <v>0</v>
      </c>
      <c r="M151" s="280">
        <v>0</v>
      </c>
      <c r="N151" s="280">
        <v>8800</v>
      </c>
      <c r="O151" s="280">
        <v>0</v>
      </c>
      <c r="P151" s="280">
        <v>8000</v>
      </c>
      <c r="Q151" s="280">
        <v>0</v>
      </c>
      <c r="R151" s="280">
        <v>0</v>
      </c>
      <c r="S151" s="280">
        <v>8000</v>
      </c>
      <c r="T151" s="280">
        <v>6209.106</v>
      </c>
      <c r="U151" s="280">
        <v>0</v>
      </c>
      <c r="V151" s="280">
        <v>0</v>
      </c>
      <c r="W151" s="280">
        <v>6209.106</v>
      </c>
      <c r="Y151" s="251">
        <v>6209.106</v>
      </c>
      <c r="Z151" s="251">
        <v>0</v>
      </c>
    </row>
    <row r="152" spans="1:23" ht="24">
      <c r="A152" s="271" t="s">
        <v>388</v>
      </c>
      <c r="B152" s="274" t="s">
        <v>586</v>
      </c>
      <c r="C152" s="275"/>
      <c r="D152" s="272"/>
      <c r="E152" s="271">
        <v>0</v>
      </c>
      <c r="F152" s="273">
        <v>9209.106</v>
      </c>
      <c r="G152" s="273">
        <v>0</v>
      </c>
      <c r="H152" s="273">
        <v>0</v>
      </c>
      <c r="I152" s="273">
        <v>9209.106</v>
      </c>
      <c r="J152" s="273">
        <v>0</v>
      </c>
      <c r="K152" s="273">
        <v>8800</v>
      </c>
      <c r="L152" s="273">
        <v>0</v>
      </c>
      <c r="M152" s="273">
        <v>0</v>
      </c>
      <c r="N152" s="273">
        <v>8800</v>
      </c>
      <c r="O152" s="273">
        <v>0</v>
      </c>
      <c r="P152" s="273">
        <v>8000</v>
      </c>
      <c r="Q152" s="273">
        <v>0</v>
      </c>
      <c r="R152" s="273">
        <v>0</v>
      </c>
      <c r="S152" s="273">
        <v>8000</v>
      </c>
      <c r="T152" s="273">
        <v>1209.1059999999998</v>
      </c>
      <c r="U152" s="273">
        <v>0</v>
      </c>
      <c r="V152" s="273">
        <v>0</v>
      </c>
      <c r="W152" s="273">
        <v>1209.1059999999998</v>
      </c>
    </row>
    <row r="153" spans="1:23" ht="18.75">
      <c r="A153" s="281">
        <v>1</v>
      </c>
      <c r="B153" s="282" t="s">
        <v>203</v>
      </c>
      <c r="C153" s="283"/>
      <c r="D153" s="284"/>
      <c r="E153" s="281"/>
      <c r="F153" s="285"/>
      <c r="G153" s="285"/>
      <c r="H153" s="285"/>
      <c r="I153" s="285"/>
      <c r="J153" s="285"/>
      <c r="K153" s="285"/>
      <c r="L153" s="285"/>
      <c r="M153" s="285"/>
      <c r="N153" s="285"/>
      <c r="O153" s="285"/>
      <c r="P153" s="285"/>
      <c r="Q153" s="285"/>
      <c r="R153" s="285"/>
      <c r="S153" s="285"/>
      <c r="T153" s="285"/>
      <c r="U153" s="285"/>
      <c r="V153" s="285"/>
      <c r="W153" s="285"/>
    </row>
    <row r="154" spans="1:23" ht="36">
      <c r="A154" s="281"/>
      <c r="B154" s="282" t="s">
        <v>528</v>
      </c>
      <c r="C154" s="283" t="s">
        <v>420</v>
      </c>
      <c r="D154" s="284">
        <v>2019</v>
      </c>
      <c r="E154" s="281" t="s">
        <v>529</v>
      </c>
      <c r="F154" s="285">
        <v>9209.106</v>
      </c>
      <c r="G154" s="285">
        <v>0</v>
      </c>
      <c r="H154" s="285">
        <v>0</v>
      </c>
      <c r="I154" s="285">
        <v>9209.106</v>
      </c>
      <c r="J154" s="285">
        <v>0</v>
      </c>
      <c r="K154" s="285">
        <v>8800</v>
      </c>
      <c r="L154" s="285">
        <v>0</v>
      </c>
      <c r="M154" s="285">
        <v>0</v>
      </c>
      <c r="N154" s="285">
        <v>8800</v>
      </c>
      <c r="O154" s="285">
        <v>0</v>
      </c>
      <c r="P154" s="285">
        <v>8000</v>
      </c>
      <c r="Q154" s="285">
        <v>0</v>
      </c>
      <c r="R154" s="285">
        <v>0</v>
      </c>
      <c r="S154" s="285">
        <v>8000</v>
      </c>
      <c r="T154" s="285">
        <v>1209.1059999999998</v>
      </c>
      <c r="U154" s="285">
        <v>0</v>
      </c>
      <c r="V154" s="285">
        <v>0</v>
      </c>
      <c r="W154" s="285">
        <v>1209.1059999999998</v>
      </c>
    </row>
    <row r="155" spans="1:23" ht="18.75" hidden="1">
      <c r="A155" s="271"/>
      <c r="B155" s="274"/>
      <c r="C155" s="275"/>
      <c r="D155" s="272"/>
      <c r="E155" s="271"/>
      <c r="F155" s="273"/>
      <c r="G155" s="273"/>
      <c r="H155" s="273"/>
      <c r="I155" s="273"/>
      <c r="J155" s="273"/>
      <c r="K155" s="273"/>
      <c r="L155" s="273"/>
      <c r="M155" s="273"/>
      <c r="N155" s="273"/>
      <c r="O155" s="273"/>
      <c r="P155" s="273"/>
      <c r="Q155" s="273"/>
      <c r="R155" s="273"/>
      <c r="S155" s="273"/>
      <c r="T155" s="273"/>
      <c r="U155" s="273"/>
      <c r="V155" s="273"/>
      <c r="W155" s="273"/>
    </row>
    <row r="156" spans="1:23" s="260" customFormat="1" ht="18.75">
      <c r="A156" s="271" t="s">
        <v>389</v>
      </c>
      <c r="B156" s="274" t="s">
        <v>2</v>
      </c>
      <c r="C156" s="275"/>
      <c r="D156" s="272"/>
      <c r="E156" s="271"/>
      <c r="F156" s="273"/>
      <c r="G156" s="273"/>
      <c r="H156" s="273"/>
      <c r="I156" s="273"/>
      <c r="J156" s="273"/>
      <c r="K156" s="273"/>
      <c r="L156" s="273"/>
      <c r="M156" s="273"/>
      <c r="N156" s="273"/>
      <c r="O156" s="273"/>
      <c r="P156" s="273"/>
      <c r="Q156" s="273"/>
      <c r="R156" s="273"/>
      <c r="S156" s="273"/>
      <c r="T156" s="273"/>
      <c r="U156" s="273"/>
      <c r="V156" s="273"/>
      <c r="W156" s="273"/>
    </row>
    <row r="157" spans="1:23" ht="18.75" hidden="1">
      <c r="A157" s="271"/>
      <c r="B157" s="274">
        <v>0</v>
      </c>
      <c r="C157" s="275"/>
      <c r="D157" s="272"/>
      <c r="E157" s="271"/>
      <c r="F157" s="273"/>
      <c r="G157" s="273"/>
      <c r="H157" s="273"/>
      <c r="I157" s="273"/>
      <c r="J157" s="273"/>
      <c r="K157" s="273"/>
      <c r="L157" s="273"/>
      <c r="M157" s="273"/>
      <c r="N157" s="273"/>
      <c r="O157" s="273"/>
      <c r="P157" s="273"/>
      <c r="Q157" s="273"/>
      <c r="R157" s="273"/>
      <c r="S157" s="273"/>
      <c r="T157" s="273"/>
      <c r="U157" s="273"/>
      <c r="V157" s="273"/>
      <c r="W157" s="273"/>
    </row>
    <row r="158" spans="1:23" s="260" customFormat="1" ht="18.75">
      <c r="A158" s="271" t="s">
        <v>390</v>
      </c>
      <c r="B158" s="274" t="s">
        <v>597</v>
      </c>
      <c r="C158" s="275"/>
      <c r="D158" s="272"/>
      <c r="E158" s="271"/>
      <c r="F158" s="273">
        <v>1774584.427907</v>
      </c>
      <c r="G158" s="273">
        <v>931116.4802361999</v>
      </c>
      <c r="H158" s="273">
        <v>399049.9199268</v>
      </c>
      <c r="I158" s="273">
        <v>444418.027744</v>
      </c>
      <c r="J158" s="273">
        <v>0</v>
      </c>
      <c r="K158" s="273">
        <v>0</v>
      </c>
      <c r="L158" s="273">
        <v>0</v>
      </c>
      <c r="M158" s="273">
        <v>0</v>
      </c>
      <c r="N158" s="273">
        <v>0</v>
      </c>
      <c r="O158" s="273">
        <v>0</v>
      </c>
      <c r="P158" s="273">
        <v>0</v>
      </c>
      <c r="Q158" s="273">
        <v>0</v>
      </c>
      <c r="R158" s="273">
        <v>0</v>
      </c>
      <c r="S158" s="273">
        <v>0</v>
      </c>
      <c r="T158" s="273">
        <v>5000</v>
      </c>
      <c r="U158" s="273">
        <v>0</v>
      </c>
      <c r="V158" s="273">
        <v>0</v>
      </c>
      <c r="W158" s="273">
        <v>5000</v>
      </c>
    </row>
    <row r="159" spans="1:23" ht="18.75">
      <c r="A159" s="281">
        <v>1</v>
      </c>
      <c r="B159" s="282" t="s">
        <v>205</v>
      </c>
      <c r="C159" s="283"/>
      <c r="D159" s="284"/>
      <c r="E159" s="283"/>
      <c r="F159" s="285"/>
      <c r="G159" s="285"/>
      <c r="H159" s="285"/>
      <c r="I159" s="285"/>
      <c r="J159" s="285"/>
      <c r="K159" s="285"/>
      <c r="L159" s="285"/>
      <c r="M159" s="285"/>
      <c r="N159" s="285"/>
      <c r="O159" s="285"/>
      <c r="P159" s="285"/>
      <c r="Q159" s="285"/>
      <c r="R159" s="285"/>
      <c r="S159" s="285"/>
      <c r="T159" s="285"/>
      <c r="U159" s="285"/>
      <c r="V159" s="285"/>
      <c r="W159" s="285"/>
    </row>
    <row r="160" spans="1:23" ht="24">
      <c r="A160" s="281"/>
      <c r="B160" s="282" t="s">
        <v>17</v>
      </c>
      <c r="C160" s="283" t="s">
        <v>415</v>
      </c>
      <c r="D160" s="284"/>
      <c r="E160" s="283" t="s">
        <v>18</v>
      </c>
      <c r="F160" s="285">
        <v>1774584.427907</v>
      </c>
      <c r="G160" s="285">
        <v>931116.4802361999</v>
      </c>
      <c r="H160" s="285">
        <v>399049.9199268</v>
      </c>
      <c r="I160" s="285">
        <v>444418.027744</v>
      </c>
      <c r="J160" s="285"/>
      <c r="K160" s="285"/>
      <c r="L160" s="285"/>
      <c r="M160" s="285"/>
      <c r="N160" s="285"/>
      <c r="O160" s="285"/>
      <c r="P160" s="285"/>
      <c r="Q160" s="285"/>
      <c r="R160" s="285"/>
      <c r="S160" s="285"/>
      <c r="T160" s="285">
        <v>5000</v>
      </c>
      <c r="U160" s="285"/>
      <c r="V160" s="285"/>
      <c r="W160" s="285">
        <v>5000</v>
      </c>
    </row>
    <row r="161" spans="1:23" ht="18.75" hidden="1">
      <c r="A161" s="276"/>
      <c r="B161" s="277"/>
      <c r="C161" s="278"/>
      <c r="D161" s="279"/>
      <c r="E161" s="276"/>
      <c r="F161" s="280"/>
      <c r="G161" s="280"/>
      <c r="H161" s="280"/>
      <c r="I161" s="280"/>
      <c r="J161" s="280"/>
      <c r="K161" s="280"/>
      <c r="L161" s="280"/>
      <c r="M161" s="280"/>
      <c r="N161" s="280"/>
      <c r="O161" s="280"/>
      <c r="P161" s="280"/>
      <c r="Q161" s="280"/>
      <c r="R161" s="280"/>
      <c r="S161" s="280"/>
      <c r="T161" s="280"/>
      <c r="U161" s="280"/>
      <c r="V161" s="280"/>
      <c r="W161" s="280"/>
    </row>
    <row r="162" spans="1:26" ht="18.75">
      <c r="A162" s="271" t="s">
        <v>391</v>
      </c>
      <c r="B162" s="274" t="s">
        <v>530</v>
      </c>
      <c r="C162" s="275"/>
      <c r="D162" s="272"/>
      <c r="E162" s="271">
        <v>0</v>
      </c>
      <c r="F162" s="273">
        <v>663550.909</v>
      </c>
      <c r="G162" s="273">
        <v>0</v>
      </c>
      <c r="H162" s="273">
        <v>0</v>
      </c>
      <c r="I162" s="273">
        <v>663550.909</v>
      </c>
      <c r="J162" s="273">
        <v>0</v>
      </c>
      <c r="K162" s="273">
        <v>162500</v>
      </c>
      <c r="L162" s="273">
        <v>0</v>
      </c>
      <c r="M162" s="273">
        <v>0</v>
      </c>
      <c r="N162" s="273">
        <v>162500</v>
      </c>
      <c r="O162" s="273">
        <v>0</v>
      </c>
      <c r="P162" s="273">
        <v>509277.51100000006</v>
      </c>
      <c r="Q162" s="273">
        <v>0</v>
      </c>
      <c r="R162" s="273">
        <v>0</v>
      </c>
      <c r="S162" s="273">
        <v>509277.51100000006</v>
      </c>
      <c r="T162" s="273">
        <v>103456.26899999996</v>
      </c>
      <c r="U162" s="273">
        <v>0</v>
      </c>
      <c r="V162" s="273">
        <v>0</v>
      </c>
      <c r="W162" s="273">
        <v>103456.26899999996</v>
      </c>
      <c r="Y162" s="251">
        <v>103456.26899999996</v>
      </c>
      <c r="Z162" s="251">
        <v>0</v>
      </c>
    </row>
    <row r="163" spans="1:23" s="260" customFormat="1" ht="24">
      <c r="A163" s="271" t="s">
        <v>392</v>
      </c>
      <c r="B163" s="274" t="s">
        <v>586</v>
      </c>
      <c r="C163" s="275"/>
      <c r="D163" s="272"/>
      <c r="E163" s="271">
        <v>0</v>
      </c>
      <c r="F163" s="273">
        <v>6847.135</v>
      </c>
      <c r="G163" s="273">
        <v>0</v>
      </c>
      <c r="H163" s="273">
        <v>0</v>
      </c>
      <c r="I163" s="273">
        <v>6847.135</v>
      </c>
      <c r="J163" s="273">
        <v>0</v>
      </c>
      <c r="K163" s="273">
        <v>6500</v>
      </c>
      <c r="L163" s="273">
        <v>0</v>
      </c>
      <c r="M163" s="273">
        <v>0</v>
      </c>
      <c r="N163" s="273">
        <v>6500</v>
      </c>
      <c r="O163" s="273">
        <v>0</v>
      </c>
      <c r="P163" s="273">
        <v>5000</v>
      </c>
      <c r="Q163" s="273">
        <v>0</v>
      </c>
      <c r="R163" s="273">
        <v>0</v>
      </c>
      <c r="S163" s="273">
        <v>5000</v>
      </c>
      <c r="T163" s="273">
        <v>1500</v>
      </c>
      <c r="U163" s="273">
        <v>0</v>
      </c>
      <c r="V163" s="273">
        <v>0</v>
      </c>
      <c r="W163" s="273">
        <v>1500</v>
      </c>
    </row>
    <row r="164" spans="1:23" ht="18.75">
      <c r="A164" s="281">
        <v>1</v>
      </c>
      <c r="B164" s="282" t="s">
        <v>408</v>
      </c>
      <c r="C164" s="283"/>
      <c r="D164" s="284"/>
      <c r="E164" s="281"/>
      <c r="F164" s="285"/>
      <c r="G164" s="285"/>
      <c r="H164" s="285"/>
      <c r="I164" s="285"/>
      <c r="J164" s="285"/>
      <c r="K164" s="285"/>
      <c r="L164" s="285"/>
      <c r="M164" s="285"/>
      <c r="N164" s="285"/>
      <c r="O164" s="285"/>
      <c r="P164" s="285"/>
      <c r="Q164" s="285"/>
      <c r="R164" s="285"/>
      <c r="S164" s="285"/>
      <c r="T164" s="285"/>
      <c r="U164" s="285"/>
      <c r="V164" s="285"/>
      <c r="W164" s="285"/>
    </row>
    <row r="165" spans="1:23" ht="24">
      <c r="A165" s="281"/>
      <c r="B165" s="282" t="s">
        <v>531</v>
      </c>
      <c r="C165" s="283" t="s">
        <v>415</v>
      </c>
      <c r="D165" s="284">
        <v>2019</v>
      </c>
      <c r="E165" s="281" t="s">
        <v>532</v>
      </c>
      <c r="F165" s="285">
        <v>6847.135</v>
      </c>
      <c r="G165" s="285">
        <v>0</v>
      </c>
      <c r="H165" s="285">
        <v>0</v>
      </c>
      <c r="I165" s="285">
        <v>6847.135</v>
      </c>
      <c r="J165" s="285">
        <v>0</v>
      </c>
      <c r="K165" s="285">
        <v>6500</v>
      </c>
      <c r="L165" s="285">
        <v>0</v>
      </c>
      <c r="M165" s="285">
        <v>0</v>
      </c>
      <c r="N165" s="285">
        <v>6500</v>
      </c>
      <c r="O165" s="285">
        <v>0</v>
      </c>
      <c r="P165" s="285">
        <v>5000</v>
      </c>
      <c r="Q165" s="285">
        <v>0</v>
      </c>
      <c r="R165" s="285">
        <v>0</v>
      </c>
      <c r="S165" s="285">
        <v>5000</v>
      </c>
      <c r="T165" s="285">
        <v>1500</v>
      </c>
      <c r="U165" s="285">
        <v>0</v>
      </c>
      <c r="V165" s="285">
        <v>0</v>
      </c>
      <c r="W165" s="285">
        <v>1500</v>
      </c>
    </row>
    <row r="166" spans="1:23" ht="18.75" hidden="1">
      <c r="A166" s="271"/>
      <c r="B166" s="274"/>
      <c r="C166" s="275"/>
      <c r="D166" s="272"/>
      <c r="E166" s="271"/>
      <c r="F166" s="273"/>
      <c r="G166" s="273"/>
      <c r="H166" s="273"/>
      <c r="I166" s="273"/>
      <c r="J166" s="273"/>
      <c r="K166" s="273"/>
      <c r="L166" s="273"/>
      <c r="M166" s="273"/>
      <c r="N166" s="273"/>
      <c r="O166" s="273"/>
      <c r="P166" s="273"/>
      <c r="Q166" s="273"/>
      <c r="R166" s="273"/>
      <c r="S166" s="273"/>
      <c r="T166" s="273"/>
      <c r="U166" s="273"/>
      <c r="V166" s="273"/>
      <c r="W166" s="273"/>
    </row>
    <row r="167" spans="1:23" s="260" customFormat="1" ht="18.75">
      <c r="A167" s="271" t="s">
        <v>393</v>
      </c>
      <c r="B167" s="274" t="s">
        <v>2</v>
      </c>
      <c r="C167" s="275"/>
      <c r="D167" s="272"/>
      <c r="E167" s="271"/>
      <c r="F167" s="273">
        <v>656703.774</v>
      </c>
      <c r="G167" s="273">
        <v>0</v>
      </c>
      <c r="H167" s="273">
        <v>0</v>
      </c>
      <c r="I167" s="273">
        <v>656703.774</v>
      </c>
      <c r="J167" s="273">
        <v>0</v>
      </c>
      <c r="K167" s="273">
        <v>156000</v>
      </c>
      <c r="L167" s="273">
        <v>0</v>
      </c>
      <c r="M167" s="273">
        <v>0</v>
      </c>
      <c r="N167" s="273">
        <v>156000</v>
      </c>
      <c r="O167" s="273">
        <v>0</v>
      </c>
      <c r="P167" s="273">
        <v>504277.51100000006</v>
      </c>
      <c r="Q167" s="273">
        <v>0</v>
      </c>
      <c r="R167" s="273">
        <v>0</v>
      </c>
      <c r="S167" s="273">
        <v>504277.51100000006</v>
      </c>
      <c r="T167" s="273">
        <v>101956.26899999996</v>
      </c>
      <c r="U167" s="273">
        <v>0</v>
      </c>
      <c r="V167" s="273">
        <v>0</v>
      </c>
      <c r="W167" s="273">
        <v>101956.26899999996</v>
      </c>
    </row>
    <row r="168" spans="1:23" ht="18.75">
      <c r="A168" s="281">
        <v>1</v>
      </c>
      <c r="B168" s="282" t="s">
        <v>222</v>
      </c>
      <c r="C168" s="283"/>
      <c r="D168" s="284"/>
      <c r="E168" s="281"/>
      <c r="F168" s="285"/>
      <c r="G168" s="285"/>
      <c r="H168" s="285"/>
      <c r="I168" s="285"/>
      <c r="J168" s="285"/>
      <c r="K168" s="285"/>
      <c r="L168" s="285"/>
      <c r="M168" s="285"/>
      <c r="N168" s="285"/>
      <c r="O168" s="285"/>
      <c r="P168" s="285"/>
      <c r="Q168" s="285"/>
      <c r="R168" s="285"/>
      <c r="S168" s="285"/>
      <c r="T168" s="285"/>
      <c r="U168" s="285"/>
      <c r="V168" s="285"/>
      <c r="W168" s="285"/>
    </row>
    <row r="169" spans="1:23" ht="24">
      <c r="A169" s="281"/>
      <c r="B169" s="282" t="s">
        <v>533</v>
      </c>
      <c r="C169" s="283" t="s">
        <v>415</v>
      </c>
      <c r="D169" s="284" t="s">
        <v>434</v>
      </c>
      <c r="E169" s="281" t="s">
        <v>534</v>
      </c>
      <c r="F169" s="285">
        <v>7998.289</v>
      </c>
      <c r="G169" s="285">
        <v>0</v>
      </c>
      <c r="H169" s="285">
        <v>0</v>
      </c>
      <c r="I169" s="285">
        <v>7998.289</v>
      </c>
      <c r="J169" s="285">
        <v>0</v>
      </c>
      <c r="K169" s="285">
        <v>6000</v>
      </c>
      <c r="L169" s="285">
        <v>0</v>
      </c>
      <c r="M169" s="285">
        <v>0</v>
      </c>
      <c r="N169" s="285">
        <v>6000</v>
      </c>
      <c r="O169" s="285">
        <v>0</v>
      </c>
      <c r="P169" s="285">
        <v>6000</v>
      </c>
      <c r="Q169" s="285">
        <v>0</v>
      </c>
      <c r="R169" s="285">
        <v>0</v>
      </c>
      <c r="S169" s="285">
        <v>6000</v>
      </c>
      <c r="T169" s="285">
        <v>1198.7700000000004</v>
      </c>
      <c r="U169" s="285">
        <v>0</v>
      </c>
      <c r="V169" s="285">
        <v>0</v>
      </c>
      <c r="W169" s="285">
        <v>1198.7700000000004</v>
      </c>
    </row>
    <row r="170" spans="1:23" ht="24">
      <c r="A170" s="281">
        <v>2</v>
      </c>
      <c r="B170" s="282" t="s">
        <v>204</v>
      </c>
      <c r="C170" s="283"/>
      <c r="D170" s="284"/>
      <c r="E170" s="281"/>
      <c r="F170" s="285"/>
      <c r="G170" s="285"/>
      <c r="H170" s="285"/>
      <c r="I170" s="285"/>
      <c r="J170" s="285"/>
      <c r="K170" s="285"/>
      <c r="L170" s="285"/>
      <c r="M170" s="285"/>
      <c r="N170" s="285"/>
      <c r="O170" s="285"/>
      <c r="P170" s="285"/>
      <c r="Q170" s="285"/>
      <c r="R170" s="285"/>
      <c r="S170" s="285"/>
      <c r="T170" s="285"/>
      <c r="U170" s="285"/>
      <c r="V170" s="285"/>
      <c r="W170" s="285"/>
    </row>
    <row r="171" spans="1:23" ht="24">
      <c r="A171" s="281"/>
      <c r="B171" s="282" t="s">
        <v>535</v>
      </c>
      <c r="C171" s="283" t="s">
        <v>415</v>
      </c>
      <c r="D171" s="284" t="s">
        <v>423</v>
      </c>
      <c r="E171" s="281" t="s">
        <v>536</v>
      </c>
      <c r="F171" s="285">
        <v>648705.485</v>
      </c>
      <c r="G171" s="285">
        <v>0</v>
      </c>
      <c r="H171" s="285">
        <v>0</v>
      </c>
      <c r="I171" s="285">
        <v>648705.485</v>
      </c>
      <c r="J171" s="285">
        <v>0</v>
      </c>
      <c r="K171" s="285">
        <v>150000</v>
      </c>
      <c r="L171" s="285">
        <v>0</v>
      </c>
      <c r="M171" s="285">
        <v>0</v>
      </c>
      <c r="N171" s="285">
        <v>150000</v>
      </c>
      <c r="O171" s="285">
        <v>0</v>
      </c>
      <c r="P171" s="285">
        <v>498277.51100000006</v>
      </c>
      <c r="Q171" s="285">
        <v>0</v>
      </c>
      <c r="R171" s="285">
        <v>0</v>
      </c>
      <c r="S171" s="285">
        <v>498277.51100000006</v>
      </c>
      <c r="T171" s="285">
        <v>100757.49899999995</v>
      </c>
      <c r="U171" s="285">
        <v>0</v>
      </c>
      <c r="V171" s="285">
        <v>0</v>
      </c>
      <c r="W171" s="285">
        <v>100757.49899999995</v>
      </c>
    </row>
    <row r="172" spans="1:23" ht="18.75" hidden="1">
      <c r="A172" s="271"/>
      <c r="B172" s="274"/>
      <c r="C172" s="275"/>
      <c r="D172" s="272"/>
      <c r="E172" s="271"/>
      <c r="F172" s="273"/>
      <c r="G172" s="273"/>
      <c r="H172" s="273"/>
      <c r="I172" s="273"/>
      <c r="J172" s="273"/>
      <c r="K172" s="273"/>
      <c r="L172" s="273"/>
      <c r="M172" s="273"/>
      <c r="N172" s="273"/>
      <c r="O172" s="273"/>
      <c r="P172" s="273"/>
      <c r="Q172" s="273"/>
      <c r="R172" s="273"/>
      <c r="S172" s="273"/>
      <c r="T172" s="273"/>
      <c r="U172" s="273"/>
      <c r="V172" s="273"/>
      <c r="W172" s="273"/>
    </row>
    <row r="173" spans="1:23" s="260" customFormat="1" ht="18.75">
      <c r="A173" s="271" t="s">
        <v>394</v>
      </c>
      <c r="B173" s="274" t="s">
        <v>597</v>
      </c>
      <c r="C173" s="275"/>
      <c r="D173" s="272"/>
      <c r="E173" s="271"/>
      <c r="F173" s="273"/>
      <c r="G173" s="273"/>
      <c r="H173" s="273"/>
      <c r="I173" s="273"/>
      <c r="J173" s="273"/>
      <c r="K173" s="273"/>
      <c r="L173" s="273"/>
      <c r="M173" s="273"/>
      <c r="N173" s="273"/>
      <c r="O173" s="273"/>
      <c r="P173" s="273"/>
      <c r="Q173" s="273"/>
      <c r="R173" s="273"/>
      <c r="S173" s="273"/>
      <c r="T173" s="273"/>
      <c r="U173" s="273"/>
      <c r="V173" s="273"/>
      <c r="W173" s="273"/>
    </row>
    <row r="174" spans="1:23" ht="18.75" hidden="1">
      <c r="A174" s="276"/>
      <c r="B174" s="277"/>
      <c r="C174" s="278"/>
      <c r="D174" s="279"/>
      <c r="E174" s="276"/>
      <c r="F174" s="280"/>
      <c r="G174" s="280"/>
      <c r="H174" s="280"/>
      <c r="I174" s="280"/>
      <c r="J174" s="280"/>
      <c r="K174" s="280"/>
      <c r="L174" s="280"/>
      <c r="M174" s="280"/>
      <c r="N174" s="280"/>
      <c r="O174" s="280"/>
      <c r="P174" s="280"/>
      <c r="Q174" s="280"/>
      <c r="R174" s="280"/>
      <c r="S174" s="280"/>
      <c r="T174" s="280"/>
      <c r="U174" s="280"/>
      <c r="V174" s="280"/>
      <c r="W174" s="280"/>
    </row>
    <row r="175" spans="1:26" ht="18.75">
      <c r="A175" s="271" t="s">
        <v>395</v>
      </c>
      <c r="B175" s="274" t="s">
        <v>537</v>
      </c>
      <c r="C175" s="275"/>
      <c r="D175" s="272"/>
      <c r="E175" s="271">
        <v>0</v>
      </c>
      <c r="F175" s="273">
        <v>128409.155</v>
      </c>
      <c r="G175" s="273">
        <v>0</v>
      </c>
      <c r="H175" s="273">
        <v>0</v>
      </c>
      <c r="I175" s="273">
        <v>98409.155</v>
      </c>
      <c r="J175" s="273">
        <v>30000</v>
      </c>
      <c r="K175" s="273">
        <v>83994</v>
      </c>
      <c r="L175" s="273">
        <v>0</v>
      </c>
      <c r="M175" s="273">
        <v>0</v>
      </c>
      <c r="N175" s="273">
        <v>58502</v>
      </c>
      <c r="O175" s="273">
        <v>25492</v>
      </c>
      <c r="P175" s="273">
        <v>93893.194</v>
      </c>
      <c r="Q175" s="273">
        <v>0</v>
      </c>
      <c r="R175" s="273">
        <v>0</v>
      </c>
      <c r="S175" s="273">
        <v>68401.194</v>
      </c>
      <c r="T175" s="273">
        <v>19869.046000000002</v>
      </c>
      <c r="U175" s="273">
        <v>0</v>
      </c>
      <c r="V175" s="273">
        <v>0</v>
      </c>
      <c r="W175" s="273">
        <v>19869.046000000002</v>
      </c>
      <c r="Y175" s="251">
        <v>19869.046000000002</v>
      </c>
      <c r="Z175" s="251">
        <v>0</v>
      </c>
    </row>
    <row r="176" spans="1:23" s="260" customFormat="1" ht="24">
      <c r="A176" s="271" t="s">
        <v>396</v>
      </c>
      <c r="B176" s="274" t="s">
        <v>586</v>
      </c>
      <c r="C176" s="275"/>
      <c r="D176" s="272"/>
      <c r="E176" s="271">
        <v>0</v>
      </c>
      <c r="F176" s="273"/>
      <c r="G176" s="273"/>
      <c r="H176" s="273"/>
      <c r="I176" s="273"/>
      <c r="J176" s="273"/>
      <c r="K176" s="273"/>
      <c r="L176" s="273"/>
      <c r="M176" s="273"/>
      <c r="N176" s="273"/>
      <c r="O176" s="273"/>
      <c r="P176" s="273"/>
      <c r="Q176" s="273"/>
      <c r="R176" s="273"/>
      <c r="S176" s="273"/>
      <c r="T176" s="273"/>
      <c r="U176" s="273"/>
      <c r="V176" s="273"/>
      <c r="W176" s="273"/>
    </row>
    <row r="177" spans="1:23" ht="18.75" hidden="1">
      <c r="A177" s="271"/>
      <c r="B177" s="274"/>
      <c r="C177" s="283"/>
      <c r="D177" s="284"/>
      <c r="E177" s="281"/>
      <c r="F177" s="273"/>
      <c r="G177" s="273"/>
      <c r="H177" s="273"/>
      <c r="I177" s="273"/>
      <c r="J177" s="273"/>
      <c r="K177" s="273"/>
      <c r="L177" s="273"/>
      <c r="M177" s="273"/>
      <c r="N177" s="273"/>
      <c r="O177" s="273"/>
      <c r="P177" s="273"/>
      <c r="Q177" s="273"/>
      <c r="R177" s="273"/>
      <c r="S177" s="273"/>
      <c r="T177" s="273"/>
      <c r="U177" s="273"/>
      <c r="V177" s="273"/>
      <c r="W177" s="273"/>
    </row>
    <row r="178" spans="1:23" s="260" customFormat="1" ht="18.75">
      <c r="A178" s="271" t="s">
        <v>397</v>
      </c>
      <c r="B178" s="274" t="s">
        <v>2</v>
      </c>
      <c r="C178" s="275"/>
      <c r="D178" s="272"/>
      <c r="E178" s="271"/>
      <c r="F178" s="273">
        <v>128409.155</v>
      </c>
      <c r="G178" s="273">
        <v>0</v>
      </c>
      <c r="H178" s="273">
        <v>0</v>
      </c>
      <c r="I178" s="273">
        <v>98409.155</v>
      </c>
      <c r="J178" s="273">
        <v>30000</v>
      </c>
      <c r="K178" s="273">
        <v>83994</v>
      </c>
      <c r="L178" s="273">
        <v>0</v>
      </c>
      <c r="M178" s="273">
        <v>0</v>
      </c>
      <c r="N178" s="273">
        <v>58502</v>
      </c>
      <c r="O178" s="273">
        <v>25492</v>
      </c>
      <c r="P178" s="273">
        <v>93893.194</v>
      </c>
      <c r="Q178" s="273">
        <v>0</v>
      </c>
      <c r="R178" s="273">
        <v>0</v>
      </c>
      <c r="S178" s="273">
        <v>68401.194</v>
      </c>
      <c r="T178" s="273">
        <v>19869.046000000002</v>
      </c>
      <c r="U178" s="273">
        <v>0</v>
      </c>
      <c r="V178" s="273">
        <v>0</v>
      </c>
      <c r="W178" s="273">
        <v>19869.046000000002</v>
      </c>
    </row>
    <row r="179" spans="1:23" ht="18.75">
      <c r="A179" s="281">
        <v>1</v>
      </c>
      <c r="B179" s="282" t="s">
        <v>411</v>
      </c>
      <c r="C179" s="283"/>
      <c r="D179" s="284"/>
      <c r="E179" s="281"/>
      <c r="F179" s="285"/>
      <c r="G179" s="285"/>
      <c r="H179" s="285"/>
      <c r="I179" s="285"/>
      <c r="J179" s="285"/>
      <c r="K179" s="285"/>
      <c r="L179" s="285"/>
      <c r="M179" s="285"/>
      <c r="N179" s="285"/>
      <c r="O179" s="285"/>
      <c r="P179" s="285"/>
      <c r="Q179" s="285"/>
      <c r="R179" s="285"/>
      <c r="S179" s="285"/>
      <c r="T179" s="285"/>
      <c r="U179" s="285"/>
      <c r="V179" s="285"/>
      <c r="W179" s="285"/>
    </row>
    <row r="180" spans="1:23" ht="24">
      <c r="A180" s="281"/>
      <c r="B180" s="282" t="s">
        <v>538</v>
      </c>
      <c r="C180" s="283"/>
      <c r="D180" s="284" t="s">
        <v>482</v>
      </c>
      <c r="E180" s="281" t="s">
        <v>539</v>
      </c>
      <c r="F180" s="285">
        <v>88409.155</v>
      </c>
      <c r="G180" s="285">
        <v>0</v>
      </c>
      <c r="H180" s="285">
        <v>0</v>
      </c>
      <c r="I180" s="285">
        <v>88409.155</v>
      </c>
      <c r="J180" s="285">
        <v>0</v>
      </c>
      <c r="K180" s="285">
        <v>54800</v>
      </c>
      <c r="L180" s="285">
        <v>0</v>
      </c>
      <c r="M180" s="285">
        <v>0</v>
      </c>
      <c r="N180" s="285">
        <v>54800</v>
      </c>
      <c r="O180" s="285">
        <v>0</v>
      </c>
      <c r="P180" s="285">
        <v>64699.194</v>
      </c>
      <c r="Q180" s="285">
        <v>0</v>
      </c>
      <c r="R180" s="285">
        <v>0</v>
      </c>
      <c r="S180" s="285">
        <v>64699.194</v>
      </c>
      <c r="T180" s="285">
        <v>14869.046000000002</v>
      </c>
      <c r="U180" s="285">
        <v>0</v>
      </c>
      <c r="V180" s="285">
        <v>0</v>
      </c>
      <c r="W180" s="285">
        <v>14869.046000000002</v>
      </c>
    </row>
    <row r="181" spans="1:23" ht="24">
      <c r="A181" s="281"/>
      <c r="B181" s="282" t="s">
        <v>19</v>
      </c>
      <c r="C181" s="283" t="s">
        <v>437</v>
      </c>
      <c r="D181" s="284" t="s">
        <v>423</v>
      </c>
      <c r="E181" s="281" t="s">
        <v>20</v>
      </c>
      <c r="F181" s="285">
        <v>40000</v>
      </c>
      <c r="G181" s="285"/>
      <c r="H181" s="285"/>
      <c r="I181" s="285">
        <v>10000</v>
      </c>
      <c r="J181" s="285">
        <v>30000</v>
      </c>
      <c r="K181" s="285">
        <v>29194</v>
      </c>
      <c r="L181" s="285"/>
      <c r="M181" s="285"/>
      <c r="N181" s="285">
        <v>3702</v>
      </c>
      <c r="O181" s="285">
        <v>25492</v>
      </c>
      <c r="P181" s="285">
        <v>29194</v>
      </c>
      <c r="Q181" s="285"/>
      <c r="R181" s="285"/>
      <c r="S181" s="285">
        <v>3702</v>
      </c>
      <c r="T181" s="285">
        <v>5000</v>
      </c>
      <c r="U181" s="285"/>
      <c r="V181" s="285"/>
      <c r="W181" s="285">
        <v>5000</v>
      </c>
    </row>
    <row r="182" spans="1:23" ht="18.75" hidden="1">
      <c r="A182" s="271"/>
      <c r="B182" s="274"/>
      <c r="C182" s="275"/>
      <c r="D182" s="272"/>
      <c r="E182" s="271"/>
      <c r="F182" s="273"/>
      <c r="G182" s="273"/>
      <c r="H182" s="273"/>
      <c r="I182" s="273"/>
      <c r="J182" s="273"/>
      <c r="K182" s="273"/>
      <c r="L182" s="273"/>
      <c r="M182" s="273"/>
      <c r="N182" s="273"/>
      <c r="O182" s="273"/>
      <c r="P182" s="273"/>
      <c r="Q182" s="273"/>
      <c r="R182" s="273"/>
      <c r="S182" s="273"/>
      <c r="T182" s="273"/>
      <c r="U182" s="273"/>
      <c r="V182" s="273"/>
      <c r="W182" s="273"/>
    </row>
    <row r="183" spans="1:23" s="260" customFormat="1" ht="18.75">
      <c r="A183" s="271" t="s">
        <v>398</v>
      </c>
      <c r="B183" s="293" t="s">
        <v>597</v>
      </c>
      <c r="C183" s="271"/>
      <c r="D183" s="272"/>
      <c r="E183" s="271"/>
      <c r="F183" s="270"/>
      <c r="G183" s="270"/>
      <c r="H183" s="270"/>
      <c r="I183" s="270"/>
      <c r="J183" s="270"/>
      <c r="K183" s="270"/>
      <c r="L183" s="270"/>
      <c r="M183" s="270"/>
      <c r="N183" s="270"/>
      <c r="O183" s="270"/>
      <c r="P183" s="270"/>
      <c r="Q183" s="270"/>
      <c r="R183" s="270"/>
      <c r="S183" s="270"/>
      <c r="T183" s="270"/>
      <c r="U183" s="270"/>
      <c r="V183" s="270"/>
      <c r="W183" s="270"/>
    </row>
    <row r="184" spans="1:23" ht="18.75" hidden="1">
      <c r="A184" s="276"/>
      <c r="B184" s="294"/>
      <c r="C184" s="276"/>
      <c r="D184" s="279"/>
      <c r="E184" s="276"/>
      <c r="F184" s="280"/>
      <c r="G184" s="280"/>
      <c r="H184" s="280"/>
      <c r="I184" s="280"/>
      <c r="J184" s="280"/>
      <c r="K184" s="280"/>
      <c r="L184" s="280"/>
      <c r="M184" s="280"/>
      <c r="N184" s="280"/>
      <c r="O184" s="280"/>
      <c r="P184" s="280"/>
      <c r="Q184" s="280"/>
      <c r="R184" s="280"/>
      <c r="S184" s="280"/>
      <c r="T184" s="280"/>
      <c r="U184" s="280"/>
      <c r="V184" s="280"/>
      <c r="W184" s="280"/>
    </row>
    <row r="185" spans="1:23" s="260" customFormat="1" ht="18.75">
      <c r="A185" s="295" t="s">
        <v>21</v>
      </c>
      <c r="B185" s="296" t="s">
        <v>547</v>
      </c>
      <c r="C185" s="295"/>
      <c r="D185" s="297"/>
      <c r="E185" s="295"/>
      <c r="F185" s="298"/>
      <c r="G185" s="298"/>
      <c r="H185" s="298"/>
      <c r="I185" s="298"/>
      <c r="J185" s="298"/>
      <c r="K185" s="298"/>
      <c r="L185" s="298"/>
      <c r="M185" s="298"/>
      <c r="N185" s="298"/>
      <c r="O185" s="298"/>
      <c r="P185" s="298"/>
      <c r="Q185" s="298"/>
      <c r="R185" s="298"/>
      <c r="S185" s="298"/>
      <c r="T185" s="298">
        <v>442110</v>
      </c>
      <c r="U185" s="298">
        <v>35200</v>
      </c>
      <c r="V185" s="298">
        <v>361910</v>
      </c>
      <c r="W185" s="298">
        <v>45000</v>
      </c>
    </row>
    <row r="186" spans="1:23" s="260" customFormat="1" ht="18.75">
      <c r="A186" s="295" t="s">
        <v>22</v>
      </c>
      <c r="B186" s="296" t="s">
        <v>23</v>
      </c>
      <c r="C186" s="295"/>
      <c r="D186" s="297"/>
      <c r="E186" s="295"/>
      <c r="F186" s="298"/>
      <c r="G186" s="298"/>
      <c r="H186" s="298"/>
      <c r="I186" s="298"/>
      <c r="J186" s="298"/>
      <c r="K186" s="298"/>
      <c r="L186" s="298"/>
      <c r="M186" s="298"/>
      <c r="N186" s="298"/>
      <c r="O186" s="298"/>
      <c r="P186" s="298"/>
      <c r="Q186" s="298"/>
      <c r="R186" s="298"/>
      <c r="S186" s="298"/>
      <c r="T186" s="298">
        <v>45000</v>
      </c>
      <c r="U186" s="298"/>
      <c r="V186" s="298"/>
      <c r="W186" s="298">
        <v>45000</v>
      </c>
    </row>
    <row r="187" spans="1:23" s="260" customFormat="1" ht="18.75">
      <c r="A187" s="295" t="s">
        <v>24</v>
      </c>
      <c r="B187" s="296" t="s">
        <v>25</v>
      </c>
      <c r="C187" s="295"/>
      <c r="D187" s="297"/>
      <c r="E187" s="295"/>
      <c r="F187" s="298"/>
      <c r="G187" s="298"/>
      <c r="H187" s="298"/>
      <c r="I187" s="298"/>
      <c r="J187" s="298"/>
      <c r="K187" s="298"/>
      <c r="L187" s="298"/>
      <c r="M187" s="298"/>
      <c r="N187" s="298"/>
      <c r="O187" s="298"/>
      <c r="P187" s="298"/>
      <c r="Q187" s="298"/>
      <c r="R187" s="298"/>
      <c r="S187" s="298"/>
      <c r="T187" s="298">
        <v>397110</v>
      </c>
      <c r="U187" s="298">
        <v>35200</v>
      </c>
      <c r="V187" s="298">
        <v>361910</v>
      </c>
      <c r="W187" s="298">
        <v>0</v>
      </c>
    </row>
    <row r="188" spans="1:23" ht="24">
      <c r="A188" s="299">
        <v>1</v>
      </c>
      <c r="B188" s="300" t="s">
        <v>26</v>
      </c>
      <c r="C188" s="299"/>
      <c r="D188" s="301"/>
      <c r="E188" s="299"/>
      <c r="F188" s="302"/>
      <c r="G188" s="302"/>
      <c r="H188" s="302"/>
      <c r="I188" s="302"/>
      <c r="J188" s="302"/>
      <c r="K188" s="302"/>
      <c r="L188" s="302"/>
      <c r="M188" s="302"/>
      <c r="N188" s="302"/>
      <c r="O188" s="302"/>
      <c r="P188" s="302"/>
      <c r="Q188" s="302"/>
      <c r="R188" s="302"/>
      <c r="S188" s="302"/>
      <c r="T188" s="302">
        <v>361910</v>
      </c>
      <c r="U188" s="302"/>
      <c r="V188" s="302">
        <v>361910</v>
      </c>
      <c r="W188" s="302"/>
    </row>
    <row r="189" spans="1:23" ht="18.75">
      <c r="A189" s="299">
        <v>2</v>
      </c>
      <c r="B189" s="300" t="s">
        <v>27</v>
      </c>
      <c r="C189" s="299"/>
      <c r="D189" s="301"/>
      <c r="E189" s="299"/>
      <c r="F189" s="302"/>
      <c r="G189" s="302"/>
      <c r="H189" s="302"/>
      <c r="I189" s="302"/>
      <c r="J189" s="302"/>
      <c r="K189" s="302"/>
      <c r="L189" s="302"/>
      <c r="M189" s="302"/>
      <c r="N189" s="302"/>
      <c r="O189" s="302"/>
      <c r="P189" s="302"/>
      <c r="Q189" s="302"/>
      <c r="R189" s="302"/>
      <c r="S189" s="302"/>
      <c r="T189" s="302">
        <v>35200</v>
      </c>
      <c r="U189" s="302">
        <v>35200</v>
      </c>
      <c r="V189" s="302"/>
      <c r="W189" s="302"/>
    </row>
    <row r="190" spans="1:23" ht="18.75" hidden="1">
      <c r="A190" s="295"/>
      <c r="B190" s="296"/>
      <c r="C190" s="295"/>
      <c r="D190" s="297"/>
      <c r="E190" s="295"/>
      <c r="F190" s="298"/>
      <c r="G190" s="298"/>
      <c r="H190" s="298"/>
      <c r="I190" s="298"/>
      <c r="J190" s="298"/>
      <c r="K190" s="298"/>
      <c r="L190" s="298"/>
      <c r="M190" s="298"/>
      <c r="N190" s="298"/>
      <c r="O190" s="298"/>
      <c r="P190" s="298"/>
      <c r="Q190" s="298"/>
      <c r="R190" s="298"/>
      <c r="S190" s="298"/>
      <c r="T190" s="298"/>
      <c r="U190" s="298"/>
      <c r="V190" s="298"/>
      <c r="W190" s="298"/>
    </row>
    <row r="191" spans="1:23" s="260" customFormat="1" ht="18.75">
      <c r="A191" s="303" t="s">
        <v>28</v>
      </c>
      <c r="B191" s="304" t="s">
        <v>29</v>
      </c>
      <c r="C191" s="303"/>
      <c r="D191" s="305"/>
      <c r="E191" s="303"/>
      <c r="F191" s="306"/>
      <c r="G191" s="306"/>
      <c r="H191" s="306"/>
      <c r="I191" s="306"/>
      <c r="J191" s="306"/>
      <c r="K191" s="306"/>
      <c r="L191" s="306"/>
      <c r="M191" s="306"/>
      <c r="N191" s="306"/>
      <c r="O191" s="306"/>
      <c r="P191" s="306"/>
      <c r="Q191" s="306"/>
      <c r="R191" s="306"/>
      <c r="S191" s="306"/>
      <c r="T191" s="306">
        <v>6300</v>
      </c>
      <c r="U191" s="306"/>
      <c r="V191" s="306"/>
      <c r="W191" s="306">
        <v>6300</v>
      </c>
    </row>
  </sheetData>
  <sheetProtection/>
  <mergeCells count="22">
    <mergeCell ref="A6:A9"/>
    <mergeCell ref="B6:B9"/>
    <mergeCell ref="F8:F9"/>
    <mergeCell ref="G8:J8"/>
    <mergeCell ref="U1:W1"/>
    <mergeCell ref="K8:K9"/>
    <mergeCell ref="L8:O8"/>
    <mergeCell ref="P8:P9"/>
    <mergeCell ref="Q8:S8"/>
    <mergeCell ref="A2:W2"/>
    <mergeCell ref="A3:W3"/>
    <mergeCell ref="R5:W5"/>
    <mergeCell ref="T8:T9"/>
    <mergeCell ref="U8:W8"/>
    <mergeCell ref="C6:C9"/>
    <mergeCell ref="D6:D9"/>
    <mergeCell ref="P6:S7"/>
    <mergeCell ref="T6:W7"/>
    <mergeCell ref="E6:J6"/>
    <mergeCell ref="K6:O7"/>
    <mergeCell ref="E7:E9"/>
    <mergeCell ref="F7:J7"/>
  </mergeCells>
  <printOptions/>
  <pageMargins left="0.26" right="0.16" top="0.42" bottom="0.7" header="0.39" footer="0.55"/>
  <pageSetup horizontalDpi="600" verticalDpi="600" orientation="landscape" paperSize="9" scale="65" r:id="rId1"/>
  <headerFooter alignWithMargins="0">
    <oddFooter>&amp;CPage &amp;P</oddFooter>
  </headerFooter>
  <colBreaks count="1" manualBreakCount="1">
    <brk id="25" max="65535" man="1"/>
  </colBreaks>
</worksheet>
</file>

<file path=xl/worksheets/sheet2.xml><?xml version="1.0" encoding="utf-8"?>
<worksheet xmlns="http://schemas.openxmlformats.org/spreadsheetml/2006/main" xmlns:r="http://schemas.openxmlformats.org/officeDocument/2006/relationships">
  <dimension ref="A1:D37"/>
  <sheetViews>
    <sheetView zoomScalePageLayoutView="0" workbookViewId="0" topLeftCell="A28">
      <selection activeCell="A4" sqref="A4"/>
    </sheetView>
  </sheetViews>
  <sheetFormatPr defaultColWidth="9.140625" defaultRowHeight="15"/>
  <cols>
    <col min="1" max="1" width="5.421875" style="5" bestFit="1" customWidth="1"/>
    <col min="2" max="2" width="61.140625" style="5" customWidth="1"/>
    <col min="3" max="3" width="27.421875" style="5" customWidth="1"/>
    <col min="4" max="16384" width="9.140625" style="5" customWidth="1"/>
  </cols>
  <sheetData>
    <row r="1" ht="16.5">
      <c r="C1" s="138" t="s">
        <v>338</v>
      </c>
    </row>
    <row r="2" spans="1:3" ht="51" customHeight="1">
      <c r="A2" s="356" t="s">
        <v>542</v>
      </c>
      <c r="B2" s="356"/>
      <c r="C2" s="356"/>
    </row>
    <row r="3" spans="1:3" ht="24.75" customHeight="1">
      <c r="A3" s="354" t="str">
        <f>'Biểu 46'!A3:C3</f>
        <v>(Kèm theo Công văn số: 42/STC-KHNS ngày 06/01/2020 của Sở Tài chính Hải Dương)</v>
      </c>
      <c r="B3" s="354"/>
      <c r="C3" s="354"/>
    </row>
    <row r="4" spans="1:3" ht="16.5">
      <c r="A4" s="136"/>
      <c r="B4" s="136"/>
      <c r="C4" s="136"/>
    </row>
    <row r="5" ht="16.5">
      <c r="C5" s="154" t="s">
        <v>82</v>
      </c>
    </row>
    <row r="6" spans="1:3" ht="37.5" customHeight="1">
      <c r="A6" s="155" t="s">
        <v>32</v>
      </c>
      <c r="B6" s="155" t="s">
        <v>64</v>
      </c>
      <c r="C6" s="155" t="s">
        <v>65</v>
      </c>
    </row>
    <row r="7" spans="1:3" ht="24" customHeight="1">
      <c r="A7" s="157" t="s">
        <v>34</v>
      </c>
      <c r="B7" s="158" t="s">
        <v>68</v>
      </c>
      <c r="C7" s="159"/>
    </row>
    <row r="8" spans="1:3" s="7" customFormat="1" ht="24" customHeight="1">
      <c r="A8" s="160" t="s">
        <v>37</v>
      </c>
      <c r="B8" s="161" t="s">
        <v>69</v>
      </c>
      <c r="C8" s="181">
        <v>10376989.2</v>
      </c>
    </row>
    <row r="9" spans="1:3" ht="22.5" customHeight="1">
      <c r="A9" s="163">
        <v>1</v>
      </c>
      <c r="B9" s="164" t="s">
        <v>70</v>
      </c>
      <c r="C9" s="165">
        <v>9014380.2</v>
      </c>
    </row>
    <row r="10" spans="1:3" ht="22.5" customHeight="1">
      <c r="A10" s="163">
        <v>2</v>
      </c>
      <c r="B10" s="164" t="s">
        <v>71</v>
      </c>
      <c r="C10" s="165">
        <v>1362609</v>
      </c>
    </row>
    <row r="11" spans="1:3" ht="22.5" customHeight="1">
      <c r="A11" s="163" t="s">
        <v>39</v>
      </c>
      <c r="B11" s="164" t="s">
        <v>43</v>
      </c>
      <c r="C11" s="165">
        <v>176500</v>
      </c>
    </row>
    <row r="12" spans="1:3" ht="22.5" customHeight="1">
      <c r="A12" s="163" t="s">
        <v>39</v>
      </c>
      <c r="B12" s="164" t="s">
        <v>44</v>
      </c>
      <c r="C12" s="165">
        <v>1186109</v>
      </c>
    </row>
    <row r="13" spans="1:3" ht="22.5" customHeight="1">
      <c r="A13" s="163">
        <v>3</v>
      </c>
      <c r="B13" s="164" t="s">
        <v>337</v>
      </c>
      <c r="C13" s="165">
        <v>0</v>
      </c>
    </row>
    <row r="14" spans="1:3" ht="22.5" customHeight="1">
      <c r="A14" s="163">
        <v>4</v>
      </c>
      <c r="B14" s="164" t="s">
        <v>72</v>
      </c>
      <c r="C14" s="165">
        <v>0</v>
      </c>
    </row>
    <row r="15" spans="1:3" ht="22.5" customHeight="1">
      <c r="A15" s="163">
        <v>5</v>
      </c>
      <c r="B15" s="164" t="s">
        <v>73</v>
      </c>
      <c r="C15" s="165">
        <v>0</v>
      </c>
    </row>
    <row r="16" spans="1:4" s="7" customFormat="1" ht="22.5" customHeight="1">
      <c r="A16" s="160" t="s">
        <v>42</v>
      </c>
      <c r="B16" s="161" t="s">
        <v>74</v>
      </c>
      <c r="C16" s="162">
        <v>10383288.88</v>
      </c>
      <c r="D16" s="156"/>
    </row>
    <row r="17" spans="1:3" ht="22.5" customHeight="1">
      <c r="A17" s="163">
        <v>1</v>
      </c>
      <c r="B17" s="164" t="s">
        <v>75</v>
      </c>
      <c r="C17" s="165">
        <v>5602328.54</v>
      </c>
    </row>
    <row r="18" spans="1:4" ht="22.5" customHeight="1">
      <c r="A18" s="163">
        <v>2</v>
      </c>
      <c r="B18" s="164" t="s">
        <v>76</v>
      </c>
      <c r="C18" s="165">
        <v>4780960.34</v>
      </c>
      <c r="D18" s="6"/>
    </row>
    <row r="19" spans="1:3" ht="22.5" customHeight="1">
      <c r="A19" s="163" t="s">
        <v>39</v>
      </c>
      <c r="B19" s="164" t="s">
        <v>77</v>
      </c>
      <c r="C19" s="165">
        <v>4721700.34</v>
      </c>
    </row>
    <row r="20" spans="1:3" ht="22.5" customHeight="1">
      <c r="A20" s="163" t="s">
        <v>39</v>
      </c>
      <c r="B20" s="164" t="s">
        <v>78</v>
      </c>
      <c r="C20" s="165">
        <v>59260</v>
      </c>
    </row>
    <row r="21" spans="1:3" ht="22.5" customHeight="1">
      <c r="A21" s="163">
        <v>3</v>
      </c>
      <c r="B21" s="164" t="s">
        <v>79</v>
      </c>
      <c r="C21" s="165">
        <v>0</v>
      </c>
    </row>
    <row r="22" spans="1:3" s="7" customFormat="1" ht="22.5" customHeight="1">
      <c r="A22" s="160" t="s">
        <v>80</v>
      </c>
      <c r="B22" s="174" t="s">
        <v>403</v>
      </c>
      <c r="C22" s="162">
        <v>-6299.680000001565</v>
      </c>
    </row>
    <row r="23" spans="1:3" s="7" customFormat="1" ht="22.5" customHeight="1">
      <c r="A23" s="160" t="s">
        <v>35</v>
      </c>
      <c r="B23" s="174" t="s">
        <v>402</v>
      </c>
      <c r="C23" s="162"/>
    </row>
    <row r="24" spans="1:3" s="7" customFormat="1" ht="22.5" customHeight="1">
      <c r="A24" s="160" t="s">
        <v>37</v>
      </c>
      <c r="B24" s="161" t="s">
        <v>69</v>
      </c>
      <c r="C24" s="162">
        <v>7926522.440000001</v>
      </c>
    </row>
    <row r="25" spans="1:4" ht="22.5" customHeight="1">
      <c r="A25" s="163">
        <v>1</v>
      </c>
      <c r="B25" s="164" t="s">
        <v>70</v>
      </c>
      <c r="C25" s="165">
        <v>3145562.1</v>
      </c>
      <c r="D25" s="6"/>
    </row>
    <row r="26" spans="1:3" ht="22.5" customHeight="1">
      <c r="A26" s="163">
        <v>2</v>
      </c>
      <c r="B26" s="164" t="s">
        <v>71</v>
      </c>
      <c r="C26" s="165">
        <v>4780960.34</v>
      </c>
    </row>
    <row r="27" spans="1:3" ht="22.5" customHeight="1">
      <c r="A27" s="163" t="s">
        <v>39</v>
      </c>
      <c r="B27" s="164" t="s">
        <v>43</v>
      </c>
      <c r="C27" s="165">
        <v>4721700.34</v>
      </c>
    </row>
    <row r="28" spans="1:3" ht="22.5" customHeight="1">
      <c r="A28" s="163" t="s">
        <v>39</v>
      </c>
      <c r="B28" s="164" t="s">
        <v>44</v>
      </c>
      <c r="C28" s="165">
        <v>59260</v>
      </c>
    </row>
    <row r="29" spans="1:3" ht="22.5" customHeight="1">
      <c r="A29" s="163">
        <v>3</v>
      </c>
      <c r="B29" s="164" t="s">
        <v>72</v>
      </c>
      <c r="C29" s="165">
        <v>0</v>
      </c>
    </row>
    <row r="30" spans="1:3" ht="22.5" customHeight="1">
      <c r="A30" s="163">
        <v>4</v>
      </c>
      <c r="B30" s="164" t="s">
        <v>73</v>
      </c>
      <c r="C30" s="165">
        <v>0</v>
      </c>
    </row>
    <row r="31" spans="1:3" s="7" customFormat="1" ht="22.5" customHeight="1">
      <c r="A31" s="160" t="s">
        <v>42</v>
      </c>
      <c r="B31" s="161" t="s">
        <v>74</v>
      </c>
      <c r="C31" s="162">
        <v>7926522.040000001</v>
      </c>
    </row>
    <row r="32" spans="1:3" ht="22.5" customHeight="1">
      <c r="A32" s="163">
        <v>1</v>
      </c>
      <c r="B32" s="164" t="s">
        <v>81</v>
      </c>
      <c r="C32" s="165">
        <v>7926522.040000001</v>
      </c>
    </row>
    <row r="33" spans="1:3" ht="22.5" customHeight="1">
      <c r="A33" s="163">
        <v>2</v>
      </c>
      <c r="B33" s="164" t="s">
        <v>76</v>
      </c>
      <c r="C33" s="165">
        <v>0</v>
      </c>
    </row>
    <row r="34" spans="1:3" ht="22.5" customHeight="1">
      <c r="A34" s="163" t="s">
        <v>39</v>
      </c>
      <c r="B34" s="164" t="s">
        <v>77</v>
      </c>
      <c r="C34" s="164">
        <v>0</v>
      </c>
    </row>
    <row r="35" spans="1:3" ht="22.5" customHeight="1">
      <c r="A35" s="163" t="s">
        <v>39</v>
      </c>
      <c r="B35" s="164" t="s">
        <v>78</v>
      </c>
      <c r="C35" s="166">
        <v>0</v>
      </c>
    </row>
    <row r="36" spans="1:3" ht="22.5" customHeight="1">
      <c r="A36" s="167">
        <v>3</v>
      </c>
      <c r="B36" s="168" t="s">
        <v>79</v>
      </c>
      <c r="C36" s="169">
        <v>0</v>
      </c>
    </row>
    <row r="37" ht="16.5">
      <c r="A37" s="8"/>
    </row>
  </sheetData>
  <sheetProtection/>
  <mergeCells count="2">
    <mergeCell ref="A2:C2"/>
    <mergeCell ref="A3:C3"/>
  </mergeCells>
  <printOptions/>
  <pageMargins left="0.68" right="0.44" top="0.5" bottom="0.25" header="0.48"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70"/>
  <sheetViews>
    <sheetView zoomScalePageLayoutView="0" workbookViewId="0" topLeftCell="A1">
      <pane ySplit="8" topLeftCell="BM9" activePane="bottomLeft" state="frozen"/>
      <selection pane="topLeft" activeCell="A1" sqref="A1"/>
      <selection pane="bottomLeft" activeCell="A3" sqref="A3:D3"/>
    </sheetView>
  </sheetViews>
  <sheetFormatPr defaultColWidth="9.140625" defaultRowHeight="15"/>
  <cols>
    <col min="1" max="1" width="5.28125" style="49" customWidth="1"/>
    <col min="2" max="2" width="53.28125" style="50" customWidth="1"/>
    <col min="3" max="4" width="16.57421875" style="11" customWidth="1"/>
    <col min="5" max="5" width="9.140625" style="11" customWidth="1"/>
    <col min="6" max="6" width="12.7109375" style="11" bestFit="1" customWidth="1"/>
    <col min="7" max="7" width="9.57421875" style="11" bestFit="1" customWidth="1"/>
    <col min="8" max="16384" width="9.140625" style="11" customWidth="1"/>
  </cols>
  <sheetData>
    <row r="1" spans="1:4" ht="18.75">
      <c r="A1" s="9"/>
      <c r="B1" s="10"/>
      <c r="C1" s="349" t="s">
        <v>339</v>
      </c>
      <c r="D1" s="349"/>
    </row>
    <row r="2" spans="1:4" ht="21" customHeight="1">
      <c r="A2" s="351" t="s">
        <v>543</v>
      </c>
      <c r="B2" s="351"/>
      <c r="C2" s="351"/>
      <c r="D2" s="351"/>
    </row>
    <row r="3" spans="1:4" ht="21" customHeight="1">
      <c r="A3" s="354" t="s">
        <v>644</v>
      </c>
      <c r="B3" s="354"/>
      <c r="C3" s="354"/>
      <c r="D3" s="354"/>
    </row>
    <row r="4" spans="1:4" ht="16.5">
      <c r="A4" s="137"/>
      <c r="B4" s="137"/>
      <c r="C4" s="137"/>
      <c r="D4" s="53"/>
    </row>
    <row r="5" spans="1:4" ht="18.75">
      <c r="A5" s="13"/>
      <c r="B5" s="14"/>
      <c r="C5" s="350" t="s">
        <v>82</v>
      </c>
      <c r="D5" s="350"/>
    </row>
    <row r="6" spans="1:4" s="16" customFormat="1" ht="31.5" customHeight="1">
      <c r="A6" s="361" t="s">
        <v>83</v>
      </c>
      <c r="B6" s="361" t="s">
        <v>64</v>
      </c>
      <c r="C6" s="364" t="s">
        <v>65</v>
      </c>
      <c r="D6" s="348"/>
    </row>
    <row r="7" spans="1:4" s="16" customFormat="1" ht="20.25" customHeight="1">
      <c r="A7" s="362"/>
      <c r="B7" s="362"/>
      <c r="C7" s="15" t="s">
        <v>84</v>
      </c>
      <c r="D7" s="15" t="s">
        <v>85</v>
      </c>
    </row>
    <row r="8" spans="1:4" s="16" customFormat="1" ht="20.25" customHeight="1">
      <c r="A8" s="363"/>
      <c r="B8" s="363"/>
      <c r="C8" s="17" t="s">
        <v>86</v>
      </c>
      <c r="D8" s="17" t="s">
        <v>87</v>
      </c>
    </row>
    <row r="9" spans="1:4" s="21" customFormat="1" ht="25.5" customHeight="1">
      <c r="A9" s="18"/>
      <c r="B9" s="19" t="s">
        <v>88</v>
      </c>
      <c r="C9" s="20">
        <v>18095000</v>
      </c>
      <c r="D9" s="20">
        <v>12159942.3</v>
      </c>
    </row>
    <row r="10" spans="1:7" s="21" customFormat="1" ht="16.5">
      <c r="A10" s="22" t="s">
        <v>37</v>
      </c>
      <c r="B10" s="23" t="s">
        <v>89</v>
      </c>
      <c r="C10" s="24">
        <v>13645000</v>
      </c>
      <c r="D10" s="24">
        <v>12159942.3</v>
      </c>
      <c r="F10" s="182"/>
      <c r="G10" s="182"/>
    </row>
    <row r="11" spans="1:4" s="16" customFormat="1" ht="16.5">
      <c r="A11" s="25">
        <v>1</v>
      </c>
      <c r="B11" s="26" t="s">
        <v>90</v>
      </c>
      <c r="C11" s="27">
        <v>1130000</v>
      </c>
      <c r="D11" s="27">
        <v>1110300</v>
      </c>
    </row>
    <row r="12" spans="1:6" s="31" customFormat="1" ht="16.5">
      <c r="A12" s="28" t="s">
        <v>39</v>
      </c>
      <c r="B12" s="29" t="s">
        <v>92</v>
      </c>
      <c r="C12" s="30">
        <v>385000</v>
      </c>
      <c r="D12" s="30">
        <v>377300</v>
      </c>
      <c r="F12" s="32"/>
    </row>
    <row r="13" spans="1:6" s="31" customFormat="1" ht="16.5">
      <c r="A13" s="28" t="s">
        <v>39</v>
      </c>
      <c r="B13" s="29" t="s">
        <v>91</v>
      </c>
      <c r="C13" s="30">
        <v>490000</v>
      </c>
      <c r="D13" s="30">
        <v>480200</v>
      </c>
      <c r="F13" s="32"/>
    </row>
    <row r="14" spans="1:6" s="31" customFormat="1" ht="16.5">
      <c r="A14" s="28" t="s">
        <v>39</v>
      </c>
      <c r="B14" s="29" t="s">
        <v>94</v>
      </c>
      <c r="C14" s="30">
        <v>145000</v>
      </c>
      <c r="D14" s="30">
        <v>145000</v>
      </c>
      <c r="F14" s="32"/>
    </row>
    <row r="15" spans="1:6" s="31" customFormat="1" ht="16.5">
      <c r="A15" s="28" t="s">
        <v>39</v>
      </c>
      <c r="B15" s="29" t="s">
        <v>97</v>
      </c>
      <c r="C15" s="30">
        <v>110000</v>
      </c>
      <c r="D15" s="30">
        <v>107800</v>
      </c>
      <c r="F15" s="32"/>
    </row>
    <row r="16" spans="1:4" s="16" customFormat="1" ht="16.5">
      <c r="A16" s="25">
        <v>2</v>
      </c>
      <c r="B16" s="26" t="s">
        <v>96</v>
      </c>
      <c r="C16" s="27">
        <v>125000</v>
      </c>
      <c r="D16" s="27">
        <v>122520</v>
      </c>
    </row>
    <row r="17" spans="1:6" s="31" customFormat="1" ht="16.5">
      <c r="A17" s="28" t="s">
        <v>39</v>
      </c>
      <c r="B17" s="29" t="s">
        <v>92</v>
      </c>
      <c r="C17" s="30">
        <v>39000</v>
      </c>
      <c r="D17" s="30">
        <v>38220</v>
      </c>
      <c r="F17" s="32"/>
    </row>
    <row r="18" spans="1:6" s="31" customFormat="1" ht="16.5">
      <c r="A18" s="28" t="s">
        <v>39</v>
      </c>
      <c r="B18" s="29" t="s">
        <v>91</v>
      </c>
      <c r="C18" s="30">
        <v>85000</v>
      </c>
      <c r="D18" s="30">
        <v>83300</v>
      </c>
      <c r="F18" s="32"/>
    </row>
    <row r="19" spans="1:6" s="31" customFormat="1" ht="16.5">
      <c r="A19" s="28" t="s">
        <v>39</v>
      </c>
      <c r="B19" s="29" t="s">
        <v>94</v>
      </c>
      <c r="C19" s="30">
        <v>1000</v>
      </c>
      <c r="D19" s="30">
        <v>1000</v>
      </c>
      <c r="F19" s="32"/>
    </row>
    <row r="20" spans="1:6" s="31" customFormat="1" ht="16.5">
      <c r="A20" s="28" t="s">
        <v>39</v>
      </c>
      <c r="B20" s="29" t="s">
        <v>97</v>
      </c>
      <c r="C20" s="30">
        <v>0</v>
      </c>
      <c r="D20" s="30">
        <v>0</v>
      </c>
      <c r="F20" s="32"/>
    </row>
    <row r="21" spans="1:4" s="16" customFormat="1" ht="33">
      <c r="A21" s="25">
        <v>3</v>
      </c>
      <c r="B21" s="26" t="s">
        <v>98</v>
      </c>
      <c r="C21" s="27">
        <v>4610000</v>
      </c>
      <c r="D21" s="27">
        <v>3733880</v>
      </c>
    </row>
    <row r="22" spans="1:6" s="31" customFormat="1" ht="16.5">
      <c r="A22" s="28" t="s">
        <v>39</v>
      </c>
      <c r="B22" s="29" t="s">
        <v>92</v>
      </c>
      <c r="C22" s="30">
        <v>1810000</v>
      </c>
      <c r="D22" s="30">
        <v>1773800</v>
      </c>
      <c r="F22" s="32"/>
    </row>
    <row r="23" spans="1:6" s="31" customFormat="1" ht="16.5">
      <c r="A23" s="28" t="s">
        <v>39</v>
      </c>
      <c r="B23" s="29" t="s">
        <v>91</v>
      </c>
      <c r="C23" s="30">
        <v>636000</v>
      </c>
      <c r="D23" s="30">
        <v>623280</v>
      </c>
      <c r="F23" s="32"/>
    </row>
    <row r="24" spans="1:6" s="31" customFormat="1" ht="16.5">
      <c r="A24" s="28" t="s">
        <v>39</v>
      </c>
      <c r="B24" s="29" t="s">
        <v>94</v>
      </c>
      <c r="C24" s="30">
        <v>4000</v>
      </c>
      <c r="D24" s="30">
        <v>4000</v>
      </c>
      <c r="F24" s="32"/>
    </row>
    <row r="25" spans="1:6" s="31" customFormat="1" ht="16.5">
      <c r="A25" s="28" t="s">
        <v>39</v>
      </c>
      <c r="B25" s="29" t="s">
        <v>97</v>
      </c>
      <c r="C25" s="30">
        <v>2160000</v>
      </c>
      <c r="D25" s="30">
        <v>1332800</v>
      </c>
      <c r="F25" s="32"/>
    </row>
    <row r="26" spans="1:4" s="16" customFormat="1" ht="16.5">
      <c r="A26" s="25">
        <v>4</v>
      </c>
      <c r="B26" s="26" t="s">
        <v>99</v>
      </c>
      <c r="C26" s="27">
        <v>3000000</v>
      </c>
      <c r="D26" s="27">
        <v>2940380</v>
      </c>
    </row>
    <row r="27" spans="1:6" s="31" customFormat="1" ht="16.5">
      <c r="A27" s="28" t="s">
        <v>39</v>
      </c>
      <c r="B27" s="29" t="s">
        <v>92</v>
      </c>
      <c r="C27" s="30">
        <v>1400000</v>
      </c>
      <c r="D27" s="30">
        <v>1372000</v>
      </c>
      <c r="F27" s="32"/>
    </row>
    <row r="28" spans="1:6" s="31" customFormat="1" ht="16.5">
      <c r="A28" s="28" t="s">
        <v>39</v>
      </c>
      <c r="B28" s="29" t="s">
        <v>91</v>
      </c>
      <c r="C28" s="30">
        <v>1565000</v>
      </c>
      <c r="D28" s="30">
        <v>1533700</v>
      </c>
      <c r="F28" s="32"/>
    </row>
    <row r="29" spans="1:6" s="31" customFormat="1" ht="16.5">
      <c r="A29" s="28" t="s">
        <v>39</v>
      </c>
      <c r="B29" s="29" t="s">
        <v>94</v>
      </c>
      <c r="C29" s="30">
        <v>19000</v>
      </c>
      <c r="D29" s="30">
        <v>19000</v>
      </c>
      <c r="F29" s="32"/>
    </row>
    <row r="30" spans="1:6" s="31" customFormat="1" ht="16.5">
      <c r="A30" s="28" t="s">
        <v>39</v>
      </c>
      <c r="B30" s="29" t="s">
        <v>97</v>
      </c>
      <c r="C30" s="30">
        <v>16000</v>
      </c>
      <c r="D30" s="30">
        <v>15680</v>
      </c>
      <c r="F30" s="32"/>
    </row>
    <row r="31" spans="1:4" s="16" customFormat="1" ht="16.5">
      <c r="A31" s="25">
        <v>5</v>
      </c>
      <c r="B31" s="26" t="s">
        <v>102</v>
      </c>
      <c r="C31" s="27">
        <v>920000</v>
      </c>
      <c r="D31" s="27">
        <v>901600</v>
      </c>
    </row>
    <row r="32" spans="1:4" s="16" customFormat="1" ht="16.5">
      <c r="A32" s="25">
        <v>6</v>
      </c>
      <c r="B32" s="26" t="s">
        <v>103</v>
      </c>
      <c r="C32" s="27">
        <v>540000</v>
      </c>
      <c r="D32" s="27">
        <v>196882</v>
      </c>
    </row>
    <row r="33" spans="1:4" s="35" customFormat="1" ht="16.5">
      <c r="A33" s="33" t="s">
        <v>39</v>
      </c>
      <c r="B33" s="34" t="s">
        <v>104</v>
      </c>
      <c r="C33" s="30">
        <v>339100</v>
      </c>
      <c r="D33" s="30"/>
    </row>
    <row r="34" spans="1:4" s="35" customFormat="1" ht="16.5">
      <c r="A34" s="33" t="s">
        <v>39</v>
      </c>
      <c r="B34" s="34" t="s">
        <v>105</v>
      </c>
      <c r="C34" s="30">
        <v>200900</v>
      </c>
      <c r="D34" s="30">
        <v>196882</v>
      </c>
    </row>
    <row r="35" spans="1:4" s="16" customFormat="1" ht="16.5">
      <c r="A35" s="25">
        <v>7</v>
      </c>
      <c r="B35" s="26" t="s">
        <v>106</v>
      </c>
      <c r="C35" s="27">
        <v>535000</v>
      </c>
      <c r="D35" s="27">
        <v>535000</v>
      </c>
    </row>
    <row r="36" spans="1:4" s="16" customFormat="1" ht="16.5">
      <c r="A36" s="25">
        <v>8</v>
      </c>
      <c r="B36" s="26" t="s">
        <v>107</v>
      </c>
      <c r="C36" s="27">
        <v>160000</v>
      </c>
      <c r="D36" s="27">
        <v>100000.3</v>
      </c>
    </row>
    <row r="37" spans="1:4" s="35" customFormat="1" ht="16.5">
      <c r="A37" s="33" t="s">
        <v>39</v>
      </c>
      <c r="B37" s="34" t="s">
        <v>108</v>
      </c>
      <c r="C37" s="30">
        <v>60000</v>
      </c>
      <c r="D37" s="30"/>
    </row>
    <row r="38" spans="1:4" s="35" customFormat="1" ht="16.5">
      <c r="A38" s="33" t="s">
        <v>39</v>
      </c>
      <c r="B38" s="34" t="s">
        <v>109</v>
      </c>
      <c r="C38" s="30">
        <v>57429</v>
      </c>
      <c r="D38" s="30">
        <v>57429</v>
      </c>
    </row>
    <row r="39" spans="1:4" s="35" customFormat="1" ht="16.5">
      <c r="A39" s="33" t="s">
        <v>39</v>
      </c>
      <c r="B39" s="34" t="s">
        <v>110</v>
      </c>
      <c r="C39" s="30">
        <v>32955.5</v>
      </c>
      <c r="D39" s="30">
        <v>32955.5</v>
      </c>
    </row>
    <row r="40" spans="1:4" s="35" customFormat="1" ht="16.5">
      <c r="A40" s="33" t="s">
        <v>39</v>
      </c>
      <c r="B40" s="34" t="s">
        <v>111</v>
      </c>
      <c r="C40" s="30">
        <v>9615.5</v>
      </c>
      <c r="D40" s="30">
        <v>9615.5</v>
      </c>
    </row>
    <row r="41" spans="1:4" s="16" customFormat="1" ht="16.5">
      <c r="A41" s="25">
        <v>9</v>
      </c>
      <c r="B41" s="26" t="s">
        <v>112</v>
      </c>
      <c r="C41" s="30">
        <v>0</v>
      </c>
      <c r="D41" s="30">
        <v>0</v>
      </c>
    </row>
    <row r="42" spans="1:4" s="16" customFormat="1" ht="16.5">
      <c r="A42" s="25">
        <v>10</v>
      </c>
      <c r="B42" s="26" t="s">
        <v>113</v>
      </c>
      <c r="C42" s="27">
        <v>29000</v>
      </c>
      <c r="D42" s="27">
        <v>29000</v>
      </c>
    </row>
    <row r="43" spans="1:4" s="16" customFormat="1" ht="16.5">
      <c r="A43" s="25">
        <v>11</v>
      </c>
      <c r="B43" s="26" t="s">
        <v>114</v>
      </c>
      <c r="C43" s="27">
        <v>280000</v>
      </c>
      <c r="D43" s="27">
        <v>280000</v>
      </c>
    </row>
    <row r="44" spans="1:4" s="16" customFormat="1" ht="16.5">
      <c r="A44" s="25">
        <v>12</v>
      </c>
      <c r="B44" s="26" t="s">
        <v>115</v>
      </c>
      <c r="C44" s="27">
        <v>2000000</v>
      </c>
      <c r="D44" s="27">
        <v>2000000</v>
      </c>
    </row>
    <row r="45" spans="1:4" s="16" customFormat="1" ht="33">
      <c r="A45" s="25">
        <v>13</v>
      </c>
      <c r="B45" s="26" t="s">
        <v>116</v>
      </c>
      <c r="C45" s="27">
        <v>0</v>
      </c>
      <c r="D45" s="27">
        <v>0</v>
      </c>
    </row>
    <row r="46" spans="1:4" s="16" customFormat="1" ht="16.5">
      <c r="A46" s="25">
        <v>14</v>
      </c>
      <c r="B46" s="26" t="s">
        <v>117</v>
      </c>
      <c r="C46" s="27">
        <v>38000</v>
      </c>
      <c r="D46" s="27">
        <v>38000</v>
      </c>
    </row>
    <row r="47" spans="1:4" s="16" customFormat="1" ht="16.5">
      <c r="A47" s="25">
        <v>15</v>
      </c>
      <c r="B47" s="26" t="s">
        <v>118</v>
      </c>
      <c r="C47" s="27">
        <v>43000</v>
      </c>
      <c r="D47" s="27">
        <v>13880</v>
      </c>
    </row>
    <row r="48" spans="1:4" s="16" customFormat="1" ht="16.5">
      <c r="A48" s="25">
        <v>16</v>
      </c>
      <c r="B48" s="26" t="s">
        <v>119</v>
      </c>
      <c r="C48" s="27">
        <v>200000</v>
      </c>
      <c r="D48" s="27">
        <v>123500</v>
      </c>
    </row>
    <row r="49" spans="1:4" s="16" customFormat="1" ht="16.5">
      <c r="A49" s="25">
        <v>17</v>
      </c>
      <c r="B49" s="26" t="s">
        <v>120</v>
      </c>
      <c r="C49" s="27">
        <v>20000</v>
      </c>
      <c r="D49" s="27">
        <v>20000</v>
      </c>
    </row>
    <row r="50" spans="1:4" s="16" customFormat="1" ht="49.5">
      <c r="A50" s="25">
        <v>18</v>
      </c>
      <c r="B50" s="26" t="s">
        <v>121</v>
      </c>
      <c r="C50" s="27">
        <v>15000</v>
      </c>
      <c r="D50" s="27">
        <v>15000</v>
      </c>
    </row>
    <row r="51" spans="1:4" s="16" customFormat="1" ht="16.5">
      <c r="A51" s="22" t="s">
        <v>42</v>
      </c>
      <c r="B51" s="23" t="s">
        <v>122</v>
      </c>
      <c r="C51" s="27">
        <v>0</v>
      </c>
      <c r="D51" s="27">
        <v>0</v>
      </c>
    </row>
    <row r="52" spans="1:4" s="21" customFormat="1" ht="16.5">
      <c r="A52" s="22" t="s">
        <v>80</v>
      </c>
      <c r="B52" s="23" t="s">
        <v>123</v>
      </c>
      <c r="C52" s="24">
        <v>4450000</v>
      </c>
      <c r="D52" s="24">
        <v>0</v>
      </c>
    </row>
    <row r="53" spans="1:4" s="16" customFormat="1" ht="16.5">
      <c r="A53" s="25">
        <v>1</v>
      </c>
      <c r="B53" s="26" t="s">
        <v>124</v>
      </c>
      <c r="C53" s="27">
        <v>3325000</v>
      </c>
      <c r="D53" s="27">
        <v>0</v>
      </c>
    </row>
    <row r="54" spans="1:4" s="16" customFormat="1" ht="16.5">
      <c r="A54" s="25">
        <v>2</v>
      </c>
      <c r="B54" s="26" t="s">
        <v>125</v>
      </c>
      <c r="C54" s="27">
        <v>8000</v>
      </c>
      <c r="D54" s="27">
        <v>0</v>
      </c>
    </row>
    <row r="55" spans="1:4" s="16" customFormat="1" ht="16.5">
      <c r="A55" s="25">
        <v>3</v>
      </c>
      <c r="B55" s="26" t="s">
        <v>126</v>
      </c>
      <c r="C55" s="27">
        <v>600000</v>
      </c>
      <c r="D55" s="27">
        <v>0</v>
      </c>
    </row>
    <row r="56" spans="1:4" s="16" customFormat="1" ht="16.5">
      <c r="A56" s="25">
        <v>4</v>
      </c>
      <c r="B56" s="26" t="s">
        <v>127</v>
      </c>
      <c r="C56" s="27">
        <v>500000</v>
      </c>
      <c r="D56" s="27">
        <v>0</v>
      </c>
    </row>
    <row r="57" spans="1:4" s="16" customFormat="1" ht="16.5">
      <c r="A57" s="25">
        <v>5</v>
      </c>
      <c r="B57" s="26" t="s">
        <v>105</v>
      </c>
      <c r="C57" s="27">
        <v>17000</v>
      </c>
      <c r="D57" s="27">
        <v>0</v>
      </c>
    </row>
    <row r="58" spans="1:4" s="16" customFormat="1" ht="16.5">
      <c r="A58" s="25">
        <v>6</v>
      </c>
      <c r="B58" s="26" t="s">
        <v>95</v>
      </c>
      <c r="C58" s="27">
        <v>0</v>
      </c>
      <c r="D58" s="27">
        <v>0</v>
      </c>
    </row>
    <row r="59" spans="1:4" s="16" customFormat="1" ht="16.5">
      <c r="A59" s="22" t="s">
        <v>128</v>
      </c>
      <c r="B59" s="23" t="s">
        <v>129</v>
      </c>
      <c r="C59" s="24">
        <v>0</v>
      </c>
      <c r="D59" s="24">
        <v>0</v>
      </c>
    </row>
    <row r="60" spans="1:4" s="16" customFormat="1" ht="16.5">
      <c r="A60" s="36"/>
      <c r="B60" s="37"/>
      <c r="C60" s="38"/>
      <c r="D60" s="38"/>
    </row>
    <row r="61" spans="1:4" s="39" customFormat="1" ht="19.5" customHeight="1">
      <c r="A61" s="357" t="s">
        <v>130</v>
      </c>
      <c r="B61" s="357"/>
      <c r="C61" s="357"/>
      <c r="D61" s="357"/>
    </row>
    <row r="62" spans="1:4" s="39" customFormat="1" ht="19.5" customHeight="1">
      <c r="A62" s="40"/>
      <c r="B62" s="358" t="s">
        <v>131</v>
      </c>
      <c r="C62" s="358"/>
      <c r="D62" s="358"/>
    </row>
    <row r="63" spans="1:2" s="39" customFormat="1" ht="19.5" customHeight="1">
      <c r="A63" s="40"/>
      <c r="B63" s="41" t="s">
        <v>132</v>
      </c>
    </row>
    <row r="64" spans="1:4" s="43" customFormat="1" ht="39" customHeight="1">
      <c r="A64" s="42"/>
      <c r="B64" s="359" t="s">
        <v>133</v>
      </c>
      <c r="C64" s="359"/>
      <c r="D64" s="359"/>
    </row>
    <row r="65" spans="1:4" s="39" customFormat="1" ht="19.5" customHeight="1">
      <c r="A65" s="40"/>
      <c r="B65" s="360" t="s">
        <v>134</v>
      </c>
      <c r="C65" s="360"/>
      <c r="D65" s="360"/>
    </row>
    <row r="66" spans="1:2" s="39" customFormat="1" ht="19.5" customHeight="1">
      <c r="A66" s="40"/>
      <c r="B66" s="44" t="s">
        <v>135</v>
      </c>
    </row>
    <row r="67" spans="1:2" s="39" customFormat="1" ht="19.5" customHeight="1">
      <c r="A67" s="45"/>
      <c r="B67" s="41" t="s">
        <v>136</v>
      </c>
    </row>
    <row r="68" spans="1:2" s="39" customFormat="1" ht="19.5" customHeight="1">
      <c r="A68" s="45"/>
      <c r="B68" s="41" t="s">
        <v>137</v>
      </c>
    </row>
    <row r="69" spans="1:2" s="39" customFormat="1" ht="19.5" customHeight="1">
      <c r="A69" s="46"/>
      <c r="B69" s="41" t="s">
        <v>138</v>
      </c>
    </row>
    <row r="70" spans="1:2" ht="19.5" customHeight="1">
      <c r="A70" s="47"/>
      <c r="B70" s="48"/>
    </row>
  </sheetData>
  <sheetProtection/>
  <mergeCells count="11">
    <mergeCell ref="A6:A8"/>
    <mergeCell ref="B6:B8"/>
    <mergeCell ref="C6:D6"/>
    <mergeCell ref="C1:D1"/>
    <mergeCell ref="C5:D5"/>
    <mergeCell ref="A3:D3"/>
    <mergeCell ref="A2:D2"/>
    <mergeCell ref="A61:D61"/>
    <mergeCell ref="B62:D62"/>
    <mergeCell ref="B64:D64"/>
    <mergeCell ref="B65:D65"/>
  </mergeCells>
  <printOptions/>
  <pageMargins left="0.69" right="0.48" top="0.71" bottom="0.8" header="0.69" footer="0.7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1">
      <selection activeCell="D11" sqref="D11"/>
    </sheetView>
  </sheetViews>
  <sheetFormatPr defaultColWidth="9.140625" defaultRowHeight="15"/>
  <cols>
    <col min="1" max="1" width="5.140625" style="51" customWidth="1"/>
    <col min="2" max="2" width="43.140625" style="52" customWidth="1"/>
    <col min="3" max="3" width="15.140625" style="52" customWidth="1"/>
    <col min="4" max="4" width="15.421875" style="52" customWidth="1"/>
    <col min="5" max="5" width="15.00390625" style="52" customWidth="1"/>
    <col min="6" max="6" width="12.8515625" style="52" customWidth="1"/>
    <col min="7" max="7" width="11.28125" style="52" bestFit="1" customWidth="1"/>
    <col min="8" max="9" width="10.140625" style="52" bestFit="1" customWidth="1"/>
    <col min="10" max="16384" width="9.140625" style="52" customWidth="1"/>
  </cols>
  <sheetData>
    <row r="1" spans="4:5" ht="16.5">
      <c r="D1" s="349" t="s">
        <v>340</v>
      </c>
      <c r="E1" s="349"/>
    </row>
    <row r="2" spans="1:5" ht="36.75" customHeight="1">
      <c r="A2" s="345" t="s">
        <v>544</v>
      </c>
      <c r="B2" s="345"/>
      <c r="C2" s="345"/>
      <c r="D2" s="345"/>
      <c r="E2" s="345"/>
    </row>
    <row r="3" spans="1:6" ht="16.5">
      <c r="A3" s="354" t="str">
        <f>'Biểu 48'!A3:D3</f>
        <v>(Kèm theo Công văn số: 42/STC-KHNS ngày 06/01/2020 của Sở Tài chính Hải Dương)</v>
      </c>
      <c r="B3" s="354"/>
      <c r="C3" s="354"/>
      <c r="D3" s="354"/>
      <c r="E3" s="354"/>
      <c r="F3" s="53"/>
    </row>
    <row r="4" spans="1:5" ht="16.5">
      <c r="A4" s="12"/>
      <c r="B4" s="12"/>
      <c r="C4" s="12"/>
      <c r="D4" s="12"/>
      <c r="E4" s="12"/>
    </row>
    <row r="5" spans="4:5" ht="16.5">
      <c r="D5" s="346" t="s">
        <v>82</v>
      </c>
      <c r="E5" s="346"/>
    </row>
    <row r="6" spans="1:5" s="55" customFormat="1" ht="15.75">
      <c r="A6" s="342" t="s">
        <v>32</v>
      </c>
      <c r="B6" s="342" t="s">
        <v>33</v>
      </c>
      <c r="C6" s="342" t="s">
        <v>87</v>
      </c>
      <c r="D6" s="343" t="s">
        <v>139</v>
      </c>
      <c r="E6" s="344"/>
    </row>
    <row r="7" spans="1:5" s="55" customFormat="1" ht="31.5">
      <c r="A7" s="342"/>
      <c r="B7" s="342"/>
      <c r="C7" s="342"/>
      <c r="D7" s="54" t="s">
        <v>140</v>
      </c>
      <c r="E7" s="54" t="s">
        <v>141</v>
      </c>
    </row>
    <row r="8" spans="1:5" s="55" customFormat="1" ht="15.75">
      <c r="A8" s="56" t="s">
        <v>34</v>
      </c>
      <c r="B8" s="56" t="s">
        <v>35</v>
      </c>
      <c r="C8" s="56" t="s">
        <v>142</v>
      </c>
      <c r="D8" s="56">
        <v>2</v>
      </c>
      <c r="E8" s="56">
        <v>3</v>
      </c>
    </row>
    <row r="9" spans="1:9" s="61" customFormat="1" ht="15.75">
      <c r="A9" s="57"/>
      <c r="B9" s="58" t="s">
        <v>45</v>
      </c>
      <c r="C9" s="59">
        <v>13528850.58</v>
      </c>
      <c r="D9" s="59">
        <v>5602328.54</v>
      </c>
      <c r="E9" s="59">
        <v>7926522.04</v>
      </c>
      <c r="F9" s="60"/>
      <c r="G9" s="60"/>
      <c r="H9" s="60"/>
      <c r="I9" s="60"/>
    </row>
    <row r="10" spans="1:7" s="61" customFormat="1" ht="15.75">
      <c r="A10" s="62" t="s">
        <v>34</v>
      </c>
      <c r="B10" s="63" t="s">
        <v>143</v>
      </c>
      <c r="C10" s="64">
        <v>12342741.58</v>
      </c>
      <c r="D10" s="64">
        <v>4475479.54</v>
      </c>
      <c r="E10" s="64">
        <v>7867262.04</v>
      </c>
      <c r="G10" s="60"/>
    </row>
    <row r="11" spans="1:7" s="61" customFormat="1" ht="15.75">
      <c r="A11" s="62" t="s">
        <v>37</v>
      </c>
      <c r="B11" s="63" t="s">
        <v>47</v>
      </c>
      <c r="C11" s="64">
        <v>2822265</v>
      </c>
      <c r="D11" s="64">
        <v>872232</v>
      </c>
      <c r="E11" s="64">
        <v>1950033</v>
      </c>
      <c r="G11" s="60"/>
    </row>
    <row r="12" spans="1:7" s="55" customFormat="1" ht="15.75">
      <c r="A12" s="65">
        <v>1</v>
      </c>
      <c r="B12" s="66" t="s">
        <v>144</v>
      </c>
      <c r="C12" s="67">
        <v>2822265</v>
      </c>
      <c r="D12" s="67">
        <v>872232</v>
      </c>
      <c r="E12" s="67">
        <v>1950033</v>
      </c>
      <c r="G12" s="60"/>
    </row>
    <row r="13" spans="1:7" s="55" customFormat="1" ht="15.75">
      <c r="A13" s="65"/>
      <c r="B13" s="68" t="s">
        <v>145</v>
      </c>
      <c r="C13" s="67"/>
      <c r="D13" s="67"/>
      <c r="E13" s="67"/>
      <c r="G13" s="60"/>
    </row>
    <row r="14" spans="1:7" s="55" customFormat="1" ht="15.75">
      <c r="A14" s="65" t="s">
        <v>39</v>
      </c>
      <c r="B14" s="68" t="s">
        <v>146</v>
      </c>
      <c r="C14" s="67">
        <v>56258</v>
      </c>
      <c r="D14" s="67">
        <v>56258</v>
      </c>
      <c r="E14" s="67">
        <v>0</v>
      </c>
      <c r="G14" s="60"/>
    </row>
    <row r="15" spans="1:7" s="55" customFormat="1" ht="15.75">
      <c r="A15" s="65" t="s">
        <v>39</v>
      </c>
      <c r="B15" s="68" t="s">
        <v>147</v>
      </c>
      <c r="C15" s="67">
        <v>26734</v>
      </c>
      <c r="D15" s="67">
        <v>26734</v>
      </c>
      <c r="E15" s="67">
        <v>0</v>
      </c>
      <c r="G15" s="60"/>
    </row>
    <row r="16" spans="1:7" s="55" customFormat="1" ht="15.75">
      <c r="A16" s="65"/>
      <c r="B16" s="68" t="s">
        <v>148</v>
      </c>
      <c r="C16" s="67"/>
      <c r="D16" s="67"/>
      <c r="E16" s="67"/>
      <c r="G16" s="60"/>
    </row>
    <row r="17" spans="1:7" s="55" customFormat="1" ht="15.75">
      <c r="A17" s="65" t="s">
        <v>39</v>
      </c>
      <c r="B17" s="68" t="s">
        <v>149</v>
      </c>
      <c r="C17" s="67">
        <v>2000000</v>
      </c>
      <c r="D17" s="67">
        <v>352200</v>
      </c>
      <c r="E17" s="67">
        <v>1647800</v>
      </c>
      <c r="G17" s="60"/>
    </row>
    <row r="18" spans="1:7" s="55" customFormat="1" ht="15.75">
      <c r="A18" s="65" t="s">
        <v>39</v>
      </c>
      <c r="B18" s="68" t="s">
        <v>150</v>
      </c>
      <c r="C18" s="67">
        <v>38000</v>
      </c>
      <c r="D18" s="67">
        <v>38000</v>
      </c>
      <c r="E18" s="67"/>
      <c r="G18" s="60"/>
    </row>
    <row r="19" spans="1:7" s="55" customFormat="1" ht="78.75">
      <c r="A19" s="65">
        <v>2</v>
      </c>
      <c r="B19" s="66" t="s">
        <v>151</v>
      </c>
      <c r="C19" s="67">
        <v>0</v>
      </c>
      <c r="D19" s="67">
        <v>0</v>
      </c>
      <c r="E19" s="67">
        <v>0</v>
      </c>
      <c r="G19" s="60"/>
    </row>
    <row r="20" spans="1:7" s="55" customFormat="1" ht="15.75">
      <c r="A20" s="65">
        <v>3</v>
      </c>
      <c r="B20" s="66" t="s">
        <v>152</v>
      </c>
      <c r="C20" s="69">
        <v>0</v>
      </c>
      <c r="D20" s="69">
        <v>0</v>
      </c>
      <c r="E20" s="69">
        <v>0</v>
      </c>
      <c r="G20" s="60"/>
    </row>
    <row r="21" spans="1:7" s="61" customFormat="1" ht="15.75">
      <c r="A21" s="62" t="s">
        <v>42</v>
      </c>
      <c r="B21" s="63" t="s">
        <v>48</v>
      </c>
      <c r="C21" s="64">
        <v>9264414</v>
      </c>
      <c r="D21" s="64">
        <v>3501445</v>
      </c>
      <c r="E21" s="64">
        <v>5762969</v>
      </c>
      <c r="G21" s="60"/>
    </row>
    <row r="22" spans="1:7" s="55" customFormat="1" ht="15.75">
      <c r="A22" s="65"/>
      <c r="B22" s="68" t="s">
        <v>153</v>
      </c>
      <c r="C22" s="64"/>
      <c r="D22" s="64"/>
      <c r="E22" s="67"/>
      <c r="G22" s="60"/>
    </row>
    <row r="23" spans="1:7" s="55" customFormat="1" ht="15.75">
      <c r="A23" s="65">
        <v>1</v>
      </c>
      <c r="B23" s="68" t="s">
        <v>146</v>
      </c>
      <c r="C23" s="67">
        <v>3898811</v>
      </c>
      <c r="D23" s="67">
        <v>716582</v>
      </c>
      <c r="E23" s="67">
        <v>3182229</v>
      </c>
      <c r="G23" s="60"/>
    </row>
    <row r="24" spans="1:7" s="55" customFormat="1" ht="15.75">
      <c r="A24" s="65">
        <v>2</v>
      </c>
      <c r="B24" s="68" t="s">
        <v>147</v>
      </c>
      <c r="C24" s="67">
        <v>44420</v>
      </c>
      <c r="D24" s="67">
        <v>44420</v>
      </c>
      <c r="E24" s="67">
        <v>0</v>
      </c>
      <c r="G24" s="60"/>
    </row>
    <row r="25" spans="1:7" s="61" customFormat="1" ht="31.5">
      <c r="A25" s="62" t="s">
        <v>80</v>
      </c>
      <c r="B25" s="63" t="s">
        <v>49</v>
      </c>
      <c r="C25" s="64">
        <v>8100</v>
      </c>
      <c r="D25" s="64">
        <v>8100</v>
      </c>
      <c r="E25" s="64">
        <v>0</v>
      </c>
      <c r="G25" s="60"/>
    </row>
    <row r="26" spans="1:7" s="61" customFormat="1" ht="15.75">
      <c r="A26" s="62" t="s">
        <v>128</v>
      </c>
      <c r="B26" s="63" t="s">
        <v>50</v>
      </c>
      <c r="C26" s="64">
        <v>1230</v>
      </c>
      <c r="D26" s="64">
        <v>1230</v>
      </c>
      <c r="E26" s="64">
        <v>0</v>
      </c>
      <c r="G26" s="60"/>
    </row>
    <row r="27" spans="1:7" s="61" customFormat="1" ht="15.75">
      <c r="A27" s="62" t="s">
        <v>154</v>
      </c>
      <c r="B27" s="63" t="s">
        <v>51</v>
      </c>
      <c r="C27" s="64">
        <v>246732.58</v>
      </c>
      <c r="D27" s="64">
        <v>92472.54</v>
      </c>
      <c r="E27" s="64">
        <v>154260.04</v>
      </c>
      <c r="G27" s="60"/>
    </row>
    <row r="28" spans="1:7" s="61" customFormat="1" ht="15.75">
      <c r="A28" s="62" t="s">
        <v>155</v>
      </c>
      <c r="B28" s="63" t="s">
        <v>52</v>
      </c>
      <c r="C28" s="64">
        <v>0</v>
      </c>
      <c r="D28" s="64">
        <v>0</v>
      </c>
      <c r="E28" s="64">
        <v>0</v>
      </c>
      <c r="G28" s="60"/>
    </row>
    <row r="29" spans="1:7" s="61" customFormat="1" ht="15.75">
      <c r="A29" s="62" t="s">
        <v>35</v>
      </c>
      <c r="B29" s="63" t="s">
        <v>156</v>
      </c>
      <c r="C29" s="64">
        <v>1186109</v>
      </c>
      <c r="D29" s="64">
        <v>1126849</v>
      </c>
      <c r="E29" s="64">
        <v>59260</v>
      </c>
      <c r="G29" s="60"/>
    </row>
    <row r="30" spans="1:7" s="61" customFormat="1" ht="15.75">
      <c r="A30" s="62" t="s">
        <v>37</v>
      </c>
      <c r="B30" s="63" t="s">
        <v>54</v>
      </c>
      <c r="C30" s="64">
        <v>422610</v>
      </c>
      <c r="D30" s="64">
        <v>419764</v>
      </c>
      <c r="E30" s="64">
        <v>2846</v>
      </c>
      <c r="G30" s="60"/>
    </row>
    <row r="31" spans="1:7" s="55" customFormat="1" ht="31.5" hidden="1">
      <c r="A31" s="65"/>
      <c r="B31" s="66" t="s">
        <v>157</v>
      </c>
      <c r="C31" s="64"/>
      <c r="D31" s="64"/>
      <c r="E31" s="64"/>
      <c r="G31" s="60"/>
    </row>
    <row r="32" spans="1:7" s="61" customFormat="1" ht="15.75">
      <c r="A32" s="62" t="s">
        <v>42</v>
      </c>
      <c r="B32" s="63" t="s">
        <v>158</v>
      </c>
      <c r="C32" s="64">
        <v>763499</v>
      </c>
      <c r="D32" s="64">
        <v>707085</v>
      </c>
      <c r="E32" s="64">
        <v>56414</v>
      </c>
      <c r="G32" s="60"/>
    </row>
    <row r="33" spans="1:7" s="55" customFormat="1" ht="31.5" hidden="1">
      <c r="A33" s="65"/>
      <c r="B33" s="66" t="s">
        <v>159</v>
      </c>
      <c r="C33" s="64"/>
      <c r="D33" s="67"/>
      <c r="E33" s="67"/>
      <c r="G33" s="60"/>
    </row>
    <row r="34" spans="1:7" s="61" customFormat="1" ht="31.5">
      <c r="A34" s="70" t="s">
        <v>56</v>
      </c>
      <c r="B34" s="71" t="s">
        <v>160</v>
      </c>
      <c r="C34" s="72">
        <v>0</v>
      </c>
      <c r="D34" s="72">
        <v>0</v>
      </c>
      <c r="E34" s="72">
        <v>0</v>
      </c>
      <c r="G34" s="60"/>
    </row>
    <row r="35" ht="16.5">
      <c r="G35" s="60"/>
    </row>
  </sheetData>
  <sheetProtection/>
  <mergeCells count="8">
    <mergeCell ref="D1:E1"/>
    <mergeCell ref="A6:A7"/>
    <mergeCell ref="B6:B7"/>
    <mergeCell ref="C6:C7"/>
    <mergeCell ref="D6:E6"/>
    <mergeCell ref="A2:E2"/>
    <mergeCell ref="D5:E5"/>
    <mergeCell ref="A3:E3"/>
  </mergeCells>
  <printOptions/>
  <pageMargins left="0.64" right="0.47" top="0.5" bottom="0.47"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C30" sqref="C30"/>
    </sheetView>
  </sheetViews>
  <sheetFormatPr defaultColWidth="9.140625" defaultRowHeight="15"/>
  <cols>
    <col min="1" max="1" width="5.421875" style="52" customWidth="1"/>
    <col min="2" max="2" width="66.140625" style="52" customWidth="1"/>
    <col min="3" max="3" width="19.8515625" style="52" customWidth="1"/>
    <col min="4" max="4" width="14.57421875" style="52" customWidth="1"/>
    <col min="5" max="5" width="9.8515625" style="52" bestFit="1" customWidth="1"/>
    <col min="6" max="16384" width="9.140625" style="52" customWidth="1"/>
  </cols>
  <sheetData>
    <row r="1" spans="2:4" ht="16.5">
      <c r="B1" s="347" t="s">
        <v>341</v>
      </c>
      <c r="C1" s="347"/>
      <c r="D1" s="170"/>
    </row>
    <row r="2" spans="1:3" ht="17.25" customHeight="1">
      <c r="A2" s="365" t="s">
        <v>545</v>
      </c>
      <c r="B2" s="365"/>
      <c r="C2" s="365"/>
    </row>
    <row r="3" spans="1:6" ht="16.5">
      <c r="A3" s="354" t="str">
        <f>'Biểu 48'!A3:D3</f>
        <v>(Kèm theo Công văn số: 42/STC-KHNS ngày 06/01/2020 của Sở Tài chính Hải Dương)</v>
      </c>
      <c r="B3" s="354"/>
      <c r="C3" s="354"/>
      <c r="D3" s="137"/>
      <c r="E3" s="137"/>
      <c r="F3" s="53"/>
    </row>
    <row r="4" spans="1:3" ht="17.25" customHeight="1">
      <c r="A4" s="12"/>
      <c r="B4" s="12"/>
      <c r="C4" s="12"/>
    </row>
    <row r="5" ht="16.5">
      <c r="C5" s="73" t="s">
        <v>82</v>
      </c>
    </row>
    <row r="6" spans="1:3" ht="28.5" customHeight="1">
      <c r="A6" s="74" t="s">
        <v>32</v>
      </c>
      <c r="B6" s="155" t="s">
        <v>64</v>
      </c>
      <c r="C6" s="155" t="s">
        <v>65</v>
      </c>
    </row>
    <row r="7" spans="1:4" s="78" customFormat="1" ht="16.5">
      <c r="A7" s="75"/>
      <c r="B7" s="76" t="s">
        <v>161</v>
      </c>
      <c r="C7" s="77">
        <v>9256439.88</v>
      </c>
      <c r="D7" s="89"/>
    </row>
    <row r="8" spans="1:4" ht="16.5">
      <c r="A8" s="79" t="s">
        <v>34</v>
      </c>
      <c r="B8" s="80" t="s">
        <v>404</v>
      </c>
      <c r="C8" s="81">
        <v>4780960.34</v>
      </c>
      <c r="D8" s="85"/>
    </row>
    <row r="9" spans="1:4" s="78" customFormat="1" ht="16.5">
      <c r="A9" s="79" t="s">
        <v>35</v>
      </c>
      <c r="B9" s="80" t="s">
        <v>162</v>
      </c>
      <c r="C9" s="81">
        <v>4475479.54</v>
      </c>
      <c r="D9" s="89"/>
    </row>
    <row r="10" spans="1:4" s="78" customFormat="1" ht="16.5">
      <c r="A10" s="79" t="s">
        <v>37</v>
      </c>
      <c r="B10" s="80" t="s">
        <v>163</v>
      </c>
      <c r="C10" s="81">
        <v>872232</v>
      </c>
      <c r="D10" s="89"/>
    </row>
    <row r="11" spans="1:4" ht="16.5">
      <c r="A11" s="82">
        <v>1</v>
      </c>
      <c r="B11" s="83" t="s">
        <v>144</v>
      </c>
      <c r="C11" s="184">
        <v>804732</v>
      </c>
      <c r="D11" s="85"/>
    </row>
    <row r="12" spans="1:3" ht="15" customHeight="1">
      <c r="A12" s="82" t="s">
        <v>164</v>
      </c>
      <c r="B12" s="83" t="s">
        <v>146</v>
      </c>
      <c r="C12" s="84">
        <v>56258</v>
      </c>
    </row>
    <row r="13" spans="1:3" ht="15" customHeight="1">
      <c r="A13" s="82" t="s">
        <v>165</v>
      </c>
      <c r="B13" s="83" t="s">
        <v>166</v>
      </c>
      <c r="C13" s="84">
        <v>26734</v>
      </c>
    </row>
    <row r="14" spans="1:3" ht="15" customHeight="1">
      <c r="A14" s="82" t="s">
        <v>167</v>
      </c>
      <c r="B14" s="83" t="s">
        <v>168</v>
      </c>
      <c r="C14" s="84">
        <v>89301</v>
      </c>
    </row>
    <row r="15" spans="1:3" ht="15" customHeight="1">
      <c r="A15" s="82" t="s">
        <v>169</v>
      </c>
      <c r="B15" s="83" t="s">
        <v>170</v>
      </c>
      <c r="C15" s="84">
        <v>40000</v>
      </c>
    </row>
    <row r="16" spans="1:3" ht="15" customHeight="1">
      <c r="A16" s="82" t="s">
        <v>171</v>
      </c>
      <c r="B16" s="83" t="s">
        <v>172</v>
      </c>
      <c r="C16" s="84">
        <v>100000</v>
      </c>
    </row>
    <row r="17" spans="1:3" ht="15" customHeight="1">
      <c r="A17" s="82" t="s">
        <v>173</v>
      </c>
      <c r="B17" s="83" t="s">
        <v>174</v>
      </c>
      <c r="C17" s="84"/>
    </row>
    <row r="18" spans="1:3" ht="15" customHeight="1">
      <c r="A18" s="82" t="s">
        <v>175</v>
      </c>
      <c r="B18" s="83" t="s">
        <v>176</v>
      </c>
      <c r="C18" s="84">
        <v>6209</v>
      </c>
    </row>
    <row r="19" spans="1:3" ht="15" customHeight="1">
      <c r="A19" s="82" t="s">
        <v>177</v>
      </c>
      <c r="B19" s="83" t="s">
        <v>178</v>
      </c>
      <c r="C19" s="84">
        <v>333086</v>
      </c>
    </row>
    <row r="20" spans="1:3" ht="15" customHeight="1">
      <c r="A20" s="82" t="s">
        <v>179</v>
      </c>
      <c r="B20" s="83" t="s">
        <v>180</v>
      </c>
      <c r="C20" s="84">
        <v>103456</v>
      </c>
    </row>
    <row r="21" spans="1:3" ht="15" customHeight="1">
      <c r="A21" s="82" t="s">
        <v>181</v>
      </c>
      <c r="B21" s="83" t="s">
        <v>182</v>
      </c>
      <c r="C21" s="84"/>
    </row>
    <row r="22" spans="1:3" ht="32.25" customHeight="1">
      <c r="A22" s="82">
        <v>2</v>
      </c>
      <c r="B22" s="83" t="s">
        <v>183</v>
      </c>
      <c r="C22" s="84"/>
    </row>
    <row r="23" spans="1:3" ht="16.5">
      <c r="A23" s="82">
        <v>3</v>
      </c>
      <c r="B23" s="83" t="s">
        <v>152</v>
      </c>
      <c r="C23" s="84"/>
    </row>
    <row r="24" spans="1:3" s="78" customFormat="1" ht="16.5">
      <c r="A24" s="79" t="s">
        <v>42</v>
      </c>
      <c r="B24" s="80" t="s">
        <v>48</v>
      </c>
      <c r="C24" s="81">
        <v>3501445</v>
      </c>
    </row>
    <row r="25" spans="1:5" ht="16.5">
      <c r="A25" s="82">
        <v>1</v>
      </c>
      <c r="B25" s="83" t="s">
        <v>146</v>
      </c>
      <c r="C25" s="184">
        <v>716582</v>
      </c>
      <c r="E25" s="85"/>
    </row>
    <row r="26" spans="1:3" ht="16.5">
      <c r="A26" s="82">
        <v>2</v>
      </c>
      <c r="B26" s="83" t="s">
        <v>147</v>
      </c>
      <c r="C26" s="184">
        <v>44420</v>
      </c>
    </row>
    <row r="27" spans="1:3" ht="16.5">
      <c r="A27" s="82">
        <v>3</v>
      </c>
      <c r="B27" s="83" t="s">
        <v>168</v>
      </c>
      <c r="C27" s="184">
        <v>1033260</v>
      </c>
    </row>
    <row r="28" spans="1:3" ht="16.5">
      <c r="A28" s="82">
        <v>4</v>
      </c>
      <c r="B28" s="83" t="s">
        <v>170</v>
      </c>
      <c r="C28" s="184">
        <v>78924</v>
      </c>
    </row>
    <row r="29" spans="1:3" ht="16.5">
      <c r="A29" s="82">
        <v>5</v>
      </c>
      <c r="B29" s="83" t="s">
        <v>172</v>
      </c>
      <c r="C29" s="184">
        <v>20105</v>
      </c>
    </row>
    <row r="30" spans="1:3" ht="16.5">
      <c r="A30" s="82">
        <v>6</v>
      </c>
      <c r="B30" s="83" t="s">
        <v>174</v>
      </c>
      <c r="C30" s="184"/>
    </row>
    <row r="31" spans="1:5" ht="16.5">
      <c r="A31" s="82">
        <v>7</v>
      </c>
      <c r="B31" s="83" t="s">
        <v>184</v>
      </c>
      <c r="C31" s="184">
        <v>92390</v>
      </c>
      <c r="D31" s="85"/>
      <c r="E31" s="85"/>
    </row>
    <row r="32" spans="1:3" ht="16.5">
      <c r="A32" s="82">
        <v>8</v>
      </c>
      <c r="B32" s="83" t="s">
        <v>178</v>
      </c>
      <c r="C32" s="184">
        <v>661808</v>
      </c>
    </row>
    <row r="33" spans="1:3" ht="16.5">
      <c r="A33" s="82">
        <v>9</v>
      </c>
      <c r="B33" s="83" t="s">
        <v>185</v>
      </c>
      <c r="C33" s="184">
        <v>525759</v>
      </c>
    </row>
    <row r="34" spans="1:3" ht="16.5">
      <c r="A34" s="82">
        <v>10</v>
      </c>
      <c r="B34" s="83" t="s">
        <v>182</v>
      </c>
      <c r="C34" s="184">
        <v>254404</v>
      </c>
    </row>
    <row r="35" spans="1:3" s="78" customFormat="1" ht="16.5">
      <c r="A35" s="79" t="s">
        <v>80</v>
      </c>
      <c r="B35" s="80" t="s">
        <v>186</v>
      </c>
      <c r="C35" s="81">
        <v>8100</v>
      </c>
    </row>
    <row r="36" spans="1:3" s="78" customFormat="1" ht="16.5">
      <c r="A36" s="79" t="s">
        <v>128</v>
      </c>
      <c r="B36" s="80" t="s">
        <v>50</v>
      </c>
      <c r="C36" s="81">
        <v>1230</v>
      </c>
    </row>
    <row r="37" spans="1:3" s="78" customFormat="1" ht="16.5">
      <c r="A37" s="79" t="s">
        <v>154</v>
      </c>
      <c r="B37" s="80" t="s">
        <v>51</v>
      </c>
      <c r="C37" s="81">
        <v>92472.54</v>
      </c>
    </row>
    <row r="38" spans="1:3" s="78" customFormat="1" ht="16.5">
      <c r="A38" s="79" t="s">
        <v>155</v>
      </c>
      <c r="B38" s="80" t="s">
        <v>52</v>
      </c>
      <c r="C38" s="81">
        <v>0</v>
      </c>
    </row>
    <row r="39" spans="1:3" ht="16.5">
      <c r="A39" s="86" t="s">
        <v>56</v>
      </c>
      <c r="B39" s="87" t="s">
        <v>160</v>
      </c>
      <c r="C39" s="88">
        <v>0</v>
      </c>
    </row>
  </sheetData>
  <sheetProtection/>
  <mergeCells count="3">
    <mergeCell ref="B1:C1"/>
    <mergeCell ref="A2:C2"/>
    <mergeCell ref="A3:C3"/>
  </mergeCells>
  <printOptions/>
  <pageMargins left="0.67" right="0.65" top="0.48" bottom="0.5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99"/>
  <sheetViews>
    <sheetView zoomScalePageLayoutView="0" workbookViewId="0" topLeftCell="A1">
      <selection activeCell="C94" sqref="C94:C98"/>
    </sheetView>
  </sheetViews>
  <sheetFormatPr defaultColWidth="9.140625" defaultRowHeight="15"/>
  <cols>
    <col min="1" max="1" width="4.140625" style="309" bestFit="1" customWidth="1"/>
    <col min="2" max="2" width="29.140625" style="309" customWidth="1"/>
    <col min="3" max="3" width="8.28125" style="309" customWidth="1"/>
    <col min="4" max="4" width="12.7109375" style="309" customWidth="1"/>
    <col min="5" max="5" width="12.57421875" style="309" customWidth="1"/>
    <col min="6" max="6" width="10.7109375" style="309" customWidth="1"/>
    <col min="7" max="7" width="6.8515625" style="309" customWidth="1"/>
    <col min="8" max="8" width="6.57421875" style="309" customWidth="1"/>
    <col min="9" max="9" width="7.57421875" style="309" customWidth="1"/>
    <col min="10" max="10" width="5.57421875" style="309" customWidth="1"/>
    <col min="11" max="11" width="6.7109375" style="309" customWidth="1"/>
    <col min="12" max="12" width="7.421875" style="309" customWidth="1"/>
    <col min="13" max="13" width="10.00390625" style="309" customWidth="1"/>
    <col min="14" max="16384" width="9.140625" style="309" customWidth="1"/>
  </cols>
  <sheetData>
    <row r="1" spans="1:13" ht="16.5">
      <c r="A1" s="307"/>
      <c r="B1" s="308"/>
      <c r="C1" s="308"/>
      <c r="D1" s="308"/>
      <c r="E1" s="308"/>
      <c r="F1" s="308"/>
      <c r="G1" s="308"/>
      <c r="H1" s="308"/>
      <c r="I1" s="308"/>
      <c r="J1" s="308"/>
      <c r="K1" s="368" t="s">
        <v>401</v>
      </c>
      <c r="L1" s="368"/>
      <c r="M1" s="368"/>
    </row>
    <row r="2" spans="1:13" ht="16.5">
      <c r="A2" s="369" t="s">
        <v>546</v>
      </c>
      <c r="B2" s="369"/>
      <c r="C2" s="369"/>
      <c r="D2" s="369"/>
      <c r="E2" s="369"/>
      <c r="F2" s="369"/>
      <c r="G2" s="369"/>
      <c r="H2" s="369"/>
      <c r="I2" s="369"/>
      <c r="J2" s="369"/>
      <c r="K2" s="369"/>
      <c r="L2" s="369"/>
      <c r="M2" s="369"/>
    </row>
    <row r="3" spans="1:14" ht="16.5">
      <c r="A3" s="370" t="str">
        <f>'Biểu 48'!A3:D3</f>
        <v>(Kèm theo Công văn số: 42/STC-KHNS ngày 06/01/2020 của Sở Tài chính Hải Dương)</v>
      </c>
      <c r="B3" s="370"/>
      <c r="C3" s="370"/>
      <c r="D3" s="370"/>
      <c r="E3" s="370"/>
      <c r="F3" s="370"/>
      <c r="G3" s="370"/>
      <c r="H3" s="370"/>
      <c r="I3" s="370"/>
      <c r="J3" s="370"/>
      <c r="K3" s="370"/>
      <c r="L3" s="370"/>
      <c r="M3" s="370"/>
      <c r="N3" s="310"/>
    </row>
    <row r="4" spans="1:13" ht="12.75">
      <c r="A4" s="311"/>
      <c r="B4" s="308"/>
      <c r="C4" s="308"/>
      <c r="D4" s="308"/>
      <c r="E4" s="308"/>
      <c r="F4" s="308"/>
      <c r="G4" s="308"/>
      <c r="H4" s="308"/>
      <c r="I4" s="308"/>
      <c r="J4" s="308"/>
      <c r="K4" s="308"/>
      <c r="L4" s="308"/>
      <c r="M4" s="308"/>
    </row>
    <row r="5" spans="1:13" ht="12.75">
      <c r="A5" s="308"/>
      <c r="B5" s="308"/>
      <c r="C5" s="308"/>
      <c r="D5" s="308"/>
      <c r="E5" s="308"/>
      <c r="F5" s="308"/>
      <c r="G5" s="308"/>
      <c r="H5" s="308"/>
      <c r="I5" s="308"/>
      <c r="J5" s="371" t="s">
        <v>31</v>
      </c>
      <c r="K5" s="371"/>
      <c r="L5" s="371"/>
      <c r="M5" s="308"/>
    </row>
    <row r="6" spans="1:13" s="308" customFormat="1" ht="25.5" customHeight="1">
      <c r="A6" s="366" t="s">
        <v>32</v>
      </c>
      <c r="B6" s="366" t="s">
        <v>187</v>
      </c>
      <c r="C6" s="366" t="s">
        <v>188</v>
      </c>
      <c r="D6" s="366" t="s">
        <v>189</v>
      </c>
      <c r="E6" s="366" t="s">
        <v>190</v>
      </c>
      <c r="F6" s="366" t="s">
        <v>191</v>
      </c>
      <c r="G6" s="366" t="s">
        <v>192</v>
      </c>
      <c r="H6" s="366" t="s">
        <v>193</v>
      </c>
      <c r="I6" s="366" t="s">
        <v>194</v>
      </c>
      <c r="J6" s="372" t="s">
        <v>195</v>
      </c>
      <c r="K6" s="372"/>
      <c r="L6" s="372"/>
      <c r="M6" s="366" t="s">
        <v>196</v>
      </c>
    </row>
    <row r="7" spans="1:13" s="308" customFormat="1" ht="66.75" customHeight="1">
      <c r="A7" s="367"/>
      <c r="B7" s="367"/>
      <c r="C7" s="367"/>
      <c r="D7" s="367"/>
      <c r="E7" s="367"/>
      <c r="F7" s="367"/>
      <c r="G7" s="367"/>
      <c r="H7" s="367"/>
      <c r="I7" s="367"/>
      <c r="J7" s="312" t="s">
        <v>197</v>
      </c>
      <c r="K7" s="312" t="s">
        <v>198</v>
      </c>
      <c r="L7" s="312" t="s">
        <v>199</v>
      </c>
      <c r="M7" s="367"/>
    </row>
    <row r="8" spans="1:13" ht="12.75">
      <c r="A8" s="313" t="s">
        <v>34</v>
      </c>
      <c r="B8" s="313" t="s">
        <v>35</v>
      </c>
      <c r="C8" s="314">
        <v>1</v>
      </c>
      <c r="D8" s="314">
        <v>2</v>
      </c>
      <c r="E8" s="314">
        <v>3</v>
      </c>
      <c r="F8" s="314">
        <v>4</v>
      </c>
      <c r="G8" s="314">
        <v>5</v>
      </c>
      <c r="H8" s="314">
        <v>6</v>
      </c>
      <c r="I8" s="314">
        <v>7</v>
      </c>
      <c r="J8" s="314">
        <v>8</v>
      </c>
      <c r="K8" s="314">
        <v>9</v>
      </c>
      <c r="L8" s="314">
        <v>10</v>
      </c>
      <c r="M8" s="314">
        <v>11</v>
      </c>
    </row>
    <row r="9" spans="1:13" ht="12.75">
      <c r="A9" s="315"/>
      <c r="B9" s="315" t="s">
        <v>197</v>
      </c>
      <c r="C9" s="316">
        <f aca="true" t="shared" si="0" ref="C9:M9">C10+C94+C95+C96+C97+C98+C99</f>
        <v>4038298.013825704</v>
      </c>
      <c r="D9" s="316">
        <f t="shared" si="0"/>
        <v>1057276.159</v>
      </c>
      <c r="E9" s="316">
        <f t="shared" si="0"/>
        <v>2861093.3148257043</v>
      </c>
      <c r="F9" s="316">
        <f t="shared" si="0"/>
        <v>800</v>
      </c>
      <c r="G9" s="316">
        <f t="shared" si="0"/>
        <v>1230</v>
      </c>
      <c r="H9" s="316">
        <f t="shared" si="0"/>
        <v>92472.54</v>
      </c>
      <c r="I9" s="316">
        <f t="shared" si="0"/>
        <v>0</v>
      </c>
      <c r="J9" s="316">
        <f t="shared" si="0"/>
        <v>0</v>
      </c>
      <c r="K9" s="316">
        <f t="shared" si="0"/>
        <v>0</v>
      </c>
      <c r="L9" s="316">
        <f t="shared" si="0"/>
        <v>25426</v>
      </c>
      <c r="M9" s="316">
        <f t="shared" si="0"/>
        <v>0</v>
      </c>
    </row>
    <row r="10" spans="1:13" ht="16.5" customHeight="1">
      <c r="A10" s="317" t="s">
        <v>37</v>
      </c>
      <c r="B10" s="318" t="s">
        <v>200</v>
      </c>
      <c r="C10" s="319">
        <f>SUM(C11:C93)</f>
        <v>3582302.928825704</v>
      </c>
      <c r="D10" s="319">
        <f>SUM(D11:D93)</f>
        <v>755043.6139999998</v>
      </c>
      <c r="E10" s="319">
        <f aca="true" t="shared" si="1" ref="E10:M10">SUM(E11:E93)</f>
        <v>2804679.3148257043</v>
      </c>
      <c r="F10" s="319">
        <f t="shared" si="1"/>
        <v>0</v>
      </c>
      <c r="G10" s="319">
        <f t="shared" si="1"/>
        <v>0</v>
      </c>
      <c r="H10" s="319">
        <f t="shared" si="1"/>
        <v>0</v>
      </c>
      <c r="I10" s="319">
        <f t="shared" si="1"/>
        <v>0</v>
      </c>
      <c r="J10" s="319">
        <f t="shared" si="1"/>
        <v>0</v>
      </c>
      <c r="K10" s="319">
        <f t="shared" si="1"/>
        <v>0</v>
      </c>
      <c r="L10" s="319">
        <f t="shared" si="1"/>
        <v>22580</v>
      </c>
      <c r="M10" s="319">
        <f t="shared" si="1"/>
        <v>0</v>
      </c>
    </row>
    <row r="11" spans="1:13" s="323" customFormat="1" ht="12.75">
      <c r="A11" s="320">
        <v>1</v>
      </c>
      <c r="B11" s="321" t="s">
        <v>407</v>
      </c>
      <c r="C11" s="322">
        <f>SUM(D11:M11)</f>
        <v>3419</v>
      </c>
      <c r="D11" s="322">
        <v>3419</v>
      </c>
      <c r="E11" s="322"/>
      <c r="F11" s="322"/>
      <c r="G11" s="322"/>
      <c r="H11" s="322"/>
      <c r="I11" s="322"/>
      <c r="J11" s="322"/>
      <c r="K11" s="322"/>
      <c r="L11" s="322"/>
      <c r="M11" s="322"/>
    </row>
    <row r="12" spans="1:13" s="323" customFormat="1" ht="25.5">
      <c r="A12" s="320">
        <v>2</v>
      </c>
      <c r="B12" s="324" t="s">
        <v>204</v>
      </c>
      <c r="C12" s="322">
        <f aca="true" t="shared" si="2" ref="C12:C41">SUM(D12:M12)</f>
        <v>418705.58069999993</v>
      </c>
      <c r="D12" s="322">
        <v>418705.58069999993</v>
      </c>
      <c r="E12" s="322"/>
      <c r="F12" s="322"/>
      <c r="G12" s="322"/>
      <c r="H12" s="322"/>
      <c r="I12" s="322"/>
      <c r="J12" s="322"/>
      <c r="K12" s="322"/>
      <c r="L12" s="322"/>
      <c r="M12" s="322"/>
    </row>
    <row r="13" spans="1:13" s="323" customFormat="1" ht="12.75">
      <c r="A13" s="320">
        <v>3</v>
      </c>
      <c r="B13" s="324" t="s">
        <v>205</v>
      </c>
      <c r="C13" s="322">
        <f t="shared" si="2"/>
        <v>10000</v>
      </c>
      <c r="D13" s="322">
        <v>10000</v>
      </c>
      <c r="E13" s="322"/>
      <c r="F13" s="322"/>
      <c r="G13" s="322"/>
      <c r="H13" s="322"/>
      <c r="I13" s="322"/>
      <c r="J13" s="322"/>
      <c r="K13" s="322"/>
      <c r="L13" s="322"/>
      <c r="M13" s="322"/>
    </row>
    <row r="14" spans="1:13" s="323" customFormat="1" ht="12.75">
      <c r="A14" s="320">
        <v>4</v>
      </c>
      <c r="B14" s="324" t="s">
        <v>548</v>
      </c>
      <c r="C14" s="322">
        <f t="shared" si="2"/>
        <v>11000</v>
      </c>
      <c r="D14" s="322">
        <v>11000</v>
      </c>
      <c r="E14" s="322"/>
      <c r="F14" s="322"/>
      <c r="G14" s="322"/>
      <c r="H14" s="322"/>
      <c r="I14" s="322"/>
      <c r="J14" s="322"/>
      <c r="K14" s="322"/>
      <c r="L14" s="322"/>
      <c r="M14" s="322"/>
    </row>
    <row r="15" spans="1:13" s="323" customFormat="1" ht="12.75">
      <c r="A15" s="320">
        <v>5</v>
      </c>
      <c r="B15" s="324" t="s">
        <v>206</v>
      </c>
      <c r="C15" s="322">
        <f t="shared" si="2"/>
        <v>2420</v>
      </c>
      <c r="D15" s="322">
        <v>2420</v>
      </c>
      <c r="E15" s="322"/>
      <c r="F15" s="322"/>
      <c r="G15" s="322"/>
      <c r="H15" s="322"/>
      <c r="I15" s="322"/>
      <c r="J15" s="322"/>
      <c r="K15" s="322"/>
      <c r="L15" s="322"/>
      <c r="M15" s="322"/>
    </row>
    <row r="16" spans="1:13" s="323" customFormat="1" ht="12.75">
      <c r="A16" s="320">
        <v>6</v>
      </c>
      <c r="B16" s="324" t="s">
        <v>201</v>
      </c>
      <c r="C16" s="322">
        <f t="shared" si="2"/>
        <v>769.4639999999999</v>
      </c>
      <c r="D16" s="322">
        <v>769.4639999999999</v>
      </c>
      <c r="E16" s="322"/>
      <c r="F16" s="322"/>
      <c r="G16" s="322"/>
      <c r="H16" s="322"/>
      <c r="I16" s="322"/>
      <c r="J16" s="322"/>
      <c r="K16" s="322"/>
      <c r="L16" s="322"/>
      <c r="M16" s="322"/>
    </row>
    <row r="17" spans="1:13" s="323" customFormat="1" ht="12.75">
      <c r="A17" s="320">
        <v>7</v>
      </c>
      <c r="B17" s="324" t="s">
        <v>203</v>
      </c>
      <c r="C17" s="322">
        <f t="shared" si="2"/>
        <v>1209.1059999999998</v>
      </c>
      <c r="D17" s="322">
        <v>1209.1059999999998</v>
      </c>
      <c r="E17" s="322"/>
      <c r="F17" s="322"/>
      <c r="G17" s="322"/>
      <c r="H17" s="322"/>
      <c r="I17" s="322"/>
      <c r="J17" s="322"/>
      <c r="K17" s="322"/>
      <c r="L17" s="322"/>
      <c r="M17" s="322"/>
    </row>
    <row r="18" spans="1:13" s="323" customFormat="1" ht="12.75">
      <c r="A18" s="320">
        <v>8</v>
      </c>
      <c r="B18" s="324" t="s">
        <v>549</v>
      </c>
      <c r="C18" s="322">
        <f t="shared" si="2"/>
        <v>601.567</v>
      </c>
      <c r="D18" s="322">
        <v>601.567</v>
      </c>
      <c r="E18" s="322"/>
      <c r="F18" s="322"/>
      <c r="G18" s="322"/>
      <c r="H18" s="322"/>
      <c r="I18" s="322"/>
      <c r="J18" s="322"/>
      <c r="K18" s="322"/>
      <c r="L18" s="322"/>
      <c r="M18" s="322"/>
    </row>
    <row r="19" spans="1:13" s="323" customFormat="1" ht="25.5">
      <c r="A19" s="320">
        <v>9</v>
      </c>
      <c r="B19" s="324" t="s">
        <v>208</v>
      </c>
      <c r="C19" s="322">
        <f t="shared" si="2"/>
        <v>1377.4679999999998</v>
      </c>
      <c r="D19" s="322">
        <v>1377.4679999999998</v>
      </c>
      <c r="E19" s="322"/>
      <c r="F19" s="322"/>
      <c r="G19" s="322"/>
      <c r="H19" s="322"/>
      <c r="I19" s="322"/>
      <c r="J19" s="322"/>
      <c r="K19" s="322"/>
      <c r="L19" s="322"/>
      <c r="M19" s="322"/>
    </row>
    <row r="20" spans="1:13" s="323" customFormat="1" ht="25.5">
      <c r="A20" s="320">
        <v>10</v>
      </c>
      <c r="B20" s="324" t="s">
        <v>209</v>
      </c>
      <c r="C20" s="322">
        <f t="shared" si="2"/>
        <v>477</v>
      </c>
      <c r="D20" s="322">
        <v>477</v>
      </c>
      <c r="E20" s="322"/>
      <c r="F20" s="322"/>
      <c r="G20" s="322"/>
      <c r="H20" s="322"/>
      <c r="I20" s="322"/>
      <c r="J20" s="322"/>
      <c r="K20" s="322"/>
      <c r="L20" s="322"/>
      <c r="M20" s="322"/>
    </row>
    <row r="21" spans="1:13" s="323" customFormat="1" ht="25.5">
      <c r="A21" s="320">
        <v>11</v>
      </c>
      <c r="B21" s="324" t="s">
        <v>550</v>
      </c>
      <c r="C21" s="322">
        <f t="shared" si="2"/>
        <v>772.759</v>
      </c>
      <c r="D21" s="322">
        <v>772.759</v>
      </c>
      <c r="E21" s="322"/>
      <c r="F21" s="322"/>
      <c r="G21" s="322"/>
      <c r="H21" s="322"/>
      <c r="I21" s="322"/>
      <c r="J21" s="322"/>
      <c r="K21" s="322"/>
      <c r="L21" s="322"/>
      <c r="M21" s="322"/>
    </row>
    <row r="22" spans="1:13" s="323" customFormat="1" ht="12.75">
      <c r="A22" s="320">
        <v>12</v>
      </c>
      <c r="B22" s="324" t="s">
        <v>210</v>
      </c>
      <c r="C22" s="322">
        <f t="shared" si="2"/>
        <v>5524.8209</v>
      </c>
      <c r="D22" s="322">
        <v>5524.8209</v>
      </c>
      <c r="E22" s="322"/>
      <c r="F22" s="322"/>
      <c r="G22" s="322"/>
      <c r="H22" s="322"/>
      <c r="I22" s="322"/>
      <c r="J22" s="322"/>
      <c r="K22" s="322"/>
      <c r="L22" s="322"/>
      <c r="M22" s="322"/>
    </row>
    <row r="23" spans="1:13" s="323" customFormat="1" ht="12.75">
      <c r="A23" s="320">
        <v>13</v>
      </c>
      <c r="B23" s="324" t="s">
        <v>211</v>
      </c>
      <c r="C23" s="322">
        <f t="shared" si="2"/>
        <v>6580.26</v>
      </c>
      <c r="D23" s="322">
        <v>6580.26</v>
      </c>
      <c r="E23" s="322"/>
      <c r="F23" s="322"/>
      <c r="G23" s="322"/>
      <c r="H23" s="322"/>
      <c r="I23" s="322"/>
      <c r="J23" s="322"/>
      <c r="K23" s="322"/>
      <c r="L23" s="322"/>
      <c r="M23" s="322"/>
    </row>
    <row r="24" spans="1:13" s="323" customFormat="1" ht="25.5">
      <c r="A24" s="320">
        <v>14</v>
      </c>
      <c r="B24" s="324" t="s">
        <v>212</v>
      </c>
      <c r="C24" s="322">
        <f t="shared" si="2"/>
        <v>6518.003000000001</v>
      </c>
      <c r="D24" s="322">
        <v>6518.003000000001</v>
      </c>
      <c r="E24" s="322"/>
      <c r="F24" s="322"/>
      <c r="G24" s="322"/>
      <c r="H24" s="322"/>
      <c r="I24" s="322"/>
      <c r="J24" s="322"/>
      <c r="K24" s="322"/>
      <c r="L24" s="322"/>
      <c r="M24" s="322"/>
    </row>
    <row r="25" spans="1:13" s="323" customFormat="1" ht="25.5">
      <c r="A25" s="320">
        <v>15</v>
      </c>
      <c r="B25" s="324" t="s">
        <v>213</v>
      </c>
      <c r="C25" s="322">
        <f t="shared" si="2"/>
        <v>482.52</v>
      </c>
      <c r="D25" s="322">
        <v>482.52</v>
      </c>
      <c r="E25" s="322"/>
      <c r="F25" s="322"/>
      <c r="G25" s="322"/>
      <c r="H25" s="322"/>
      <c r="I25" s="322"/>
      <c r="J25" s="322"/>
      <c r="K25" s="322"/>
      <c r="L25" s="322"/>
      <c r="M25" s="322"/>
    </row>
    <row r="26" spans="1:13" s="323" customFormat="1" ht="12.75">
      <c r="A26" s="320">
        <v>16</v>
      </c>
      <c r="B26" s="324" t="s">
        <v>214</v>
      </c>
      <c r="C26" s="322">
        <f t="shared" si="2"/>
        <v>5448.1</v>
      </c>
      <c r="D26" s="322">
        <v>5448.1</v>
      </c>
      <c r="E26" s="322"/>
      <c r="F26" s="322"/>
      <c r="G26" s="322"/>
      <c r="H26" s="322"/>
      <c r="I26" s="322"/>
      <c r="J26" s="322"/>
      <c r="K26" s="322"/>
      <c r="L26" s="322"/>
      <c r="M26" s="322"/>
    </row>
    <row r="27" spans="1:13" s="323" customFormat="1" ht="25.5">
      <c r="A27" s="320">
        <v>17</v>
      </c>
      <c r="B27" s="324" t="s">
        <v>215</v>
      </c>
      <c r="C27" s="322">
        <f t="shared" si="2"/>
        <v>1304.103</v>
      </c>
      <c r="D27" s="322">
        <v>1304.103</v>
      </c>
      <c r="E27" s="322"/>
      <c r="F27" s="322"/>
      <c r="G27" s="322"/>
      <c r="H27" s="322"/>
      <c r="I27" s="322"/>
      <c r="J27" s="322"/>
      <c r="K27" s="322"/>
      <c r="L27" s="322"/>
      <c r="M27" s="322"/>
    </row>
    <row r="28" spans="1:13" s="323" customFormat="1" ht="12.75">
      <c r="A28" s="320">
        <v>18</v>
      </c>
      <c r="B28" s="324" t="s">
        <v>408</v>
      </c>
      <c r="C28" s="322">
        <f t="shared" si="2"/>
        <v>1500</v>
      </c>
      <c r="D28" s="322">
        <v>1500</v>
      </c>
      <c r="E28" s="322"/>
      <c r="F28" s="322"/>
      <c r="G28" s="322"/>
      <c r="H28" s="322"/>
      <c r="I28" s="322"/>
      <c r="J28" s="322"/>
      <c r="K28" s="322"/>
      <c r="L28" s="322"/>
      <c r="M28" s="322"/>
    </row>
    <row r="29" spans="1:13" s="323" customFormat="1" ht="12.75">
      <c r="A29" s="320">
        <v>19</v>
      </c>
      <c r="B29" s="324" t="s">
        <v>409</v>
      </c>
      <c r="C29" s="322">
        <f t="shared" si="2"/>
        <v>105850</v>
      </c>
      <c r="D29" s="322">
        <v>105850</v>
      </c>
      <c r="E29" s="322"/>
      <c r="F29" s="322"/>
      <c r="G29" s="322"/>
      <c r="H29" s="322"/>
      <c r="I29" s="322"/>
      <c r="J29" s="322"/>
      <c r="K29" s="322"/>
      <c r="L29" s="322"/>
      <c r="M29" s="322"/>
    </row>
    <row r="30" spans="1:13" s="323" customFormat="1" ht="12.75">
      <c r="A30" s="320">
        <v>20</v>
      </c>
      <c r="B30" s="324" t="s">
        <v>410</v>
      </c>
      <c r="C30" s="322">
        <f t="shared" si="2"/>
        <v>584.274</v>
      </c>
      <c r="D30" s="322">
        <v>584.274</v>
      </c>
      <c r="E30" s="322"/>
      <c r="F30" s="322"/>
      <c r="G30" s="322"/>
      <c r="H30" s="322"/>
      <c r="I30" s="322"/>
      <c r="J30" s="322"/>
      <c r="K30" s="322"/>
      <c r="L30" s="322"/>
      <c r="M30" s="322"/>
    </row>
    <row r="31" spans="1:13" s="323" customFormat="1" ht="12.75">
      <c r="A31" s="320">
        <v>21</v>
      </c>
      <c r="B31" s="324" t="s">
        <v>380</v>
      </c>
      <c r="C31" s="322">
        <f t="shared" si="2"/>
        <v>20000</v>
      </c>
      <c r="D31" s="322">
        <v>20000</v>
      </c>
      <c r="E31" s="322"/>
      <c r="F31" s="322"/>
      <c r="G31" s="322"/>
      <c r="H31" s="322"/>
      <c r="I31" s="322"/>
      <c r="J31" s="322"/>
      <c r="K31" s="322"/>
      <c r="L31" s="322"/>
      <c r="M31" s="322"/>
    </row>
    <row r="32" spans="1:13" s="323" customFormat="1" ht="12.75">
      <c r="A32" s="320">
        <v>22</v>
      </c>
      <c r="B32" s="324" t="s">
        <v>551</v>
      </c>
      <c r="C32" s="322">
        <f t="shared" si="2"/>
        <v>825.4369999999999</v>
      </c>
      <c r="D32" s="322">
        <v>825.4369999999999</v>
      </c>
      <c r="E32" s="322"/>
      <c r="F32" s="325"/>
      <c r="G32" s="322"/>
      <c r="H32" s="322"/>
      <c r="I32" s="322"/>
      <c r="J32" s="322"/>
      <c r="K32" s="322"/>
      <c r="L32" s="322"/>
      <c r="M32" s="322"/>
    </row>
    <row r="33" spans="1:13" s="323" customFormat="1" ht="12.75">
      <c r="A33" s="320">
        <v>23</v>
      </c>
      <c r="B33" s="324" t="s">
        <v>552</v>
      </c>
      <c r="C33" s="322">
        <f t="shared" si="2"/>
        <v>5505.0784</v>
      </c>
      <c r="D33" s="322">
        <v>5505.0784</v>
      </c>
      <c r="E33" s="322"/>
      <c r="F33" s="322"/>
      <c r="G33" s="322"/>
      <c r="H33" s="322"/>
      <c r="I33" s="322"/>
      <c r="J33" s="322"/>
      <c r="K33" s="322"/>
      <c r="L33" s="322"/>
      <c r="M33" s="322"/>
    </row>
    <row r="34" spans="1:13" s="323" customFormat="1" ht="25.5">
      <c r="A34" s="320">
        <v>24</v>
      </c>
      <c r="B34" s="324" t="s">
        <v>216</v>
      </c>
      <c r="C34" s="322">
        <f t="shared" si="2"/>
        <v>6126.489</v>
      </c>
      <c r="D34" s="322">
        <v>6126.489</v>
      </c>
      <c r="E34" s="322"/>
      <c r="F34" s="322"/>
      <c r="G34" s="322"/>
      <c r="H34" s="322"/>
      <c r="I34" s="322"/>
      <c r="J34" s="322"/>
      <c r="K34" s="322"/>
      <c r="L34" s="322"/>
      <c r="M34" s="322"/>
    </row>
    <row r="35" spans="1:13" s="323" customFormat="1" ht="25.5">
      <c r="A35" s="320">
        <v>25</v>
      </c>
      <c r="B35" s="324" t="s">
        <v>217</v>
      </c>
      <c r="C35" s="322">
        <f t="shared" si="2"/>
        <v>5267.875</v>
      </c>
      <c r="D35" s="322">
        <v>5267.875</v>
      </c>
      <c r="E35" s="322"/>
      <c r="F35" s="322"/>
      <c r="G35" s="322"/>
      <c r="H35" s="322"/>
      <c r="I35" s="322"/>
      <c r="J35" s="322"/>
      <c r="K35" s="322"/>
      <c r="L35" s="322"/>
      <c r="M35" s="322"/>
    </row>
    <row r="36" spans="1:13" s="323" customFormat="1" ht="25.5">
      <c r="A36" s="320">
        <v>26</v>
      </c>
      <c r="B36" s="324" t="s">
        <v>218</v>
      </c>
      <c r="C36" s="322">
        <f t="shared" si="2"/>
        <v>25464.56</v>
      </c>
      <c r="D36" s="322">
        <v>25464.56</v>
      </c>
      <c r="E36" s="322"/>
      <c r="F36" s="322"/>
      <c r="G36" s="322"/>
      <c r="H36" s="322"/>
      <c r="I36" s="322"/>
      <c r="J36" s="322"/>
      <c r="K36" s="322"/>
      <c r="L36" s="322"/>
      <c r="M36" s="322"/>
    </row>
    <row r="37" spans="1:13" s="323" customFormat="1" ht="12.75">
      <c r="A37" s="320">
        <v>27</v>
      </c>
      <c r="B37" s="324" t="s">
        <v>553</v>
      </c>
      <c r="C37" s="322">
        <f t="shared" si="2"/>
        <v>2073.2670000000007</v>
      </c>
      <c r="D37" s="322">
        <v>2073.2670000000007</v>
      </c>
      <c r="E37" s="322"/>
      <c r="F37" s="322"/>
      <c r="G37" s="322"/>
      <c r="H37" s="322"/>
      <c r="I37" s="322"/>
      <c r="J37" s="322"/>
      <c r="K37" s="322"/>
      <c r="L37" s="322"/>
      <c r="M37" s="322"/>
    </row>
    <row r="38" spans="1:13" s="323" customFormat="1" ht="12.75">
      <c r="A38" s="320">
        <v>28</v>
      </c>
      <c r="B38" s="324" t="s">
        <v>219</v>
      </c>
      <c r="C38" s="322">
        <f t="shared" si="2"/>
        <v>4038.112000000001</v>
      </c>
      <c r="D38" s="322">
        <v>4038.112000000001</v>
      </c>
      <c r="E38" s="322"/>
      <c r="F38" s="322"/>
      <c r="G38" s="322"/>
      <c r="H38" s="322"/>
      <c r="I38" s="322"/>
      <c r="J38" s="322"/>
      <c r="K38" s="322"/>
      <c r="L38" s="322"/>
      <c r="M38" s="322"/>
    </row>
    <row r="39" spans="1:13" s="323" customFormat="1" ht="63.75">
      <c r="A39" s="320">
        <v>29</v>
      </c>
      <c r="B39" s="324" t="s">
        <v>220</v>
      </c>
      <c r="C39" s="322">
        <f t="shared" si="2"/>
        <v>78000</v>
      </c>
      <c r="D39" s="322">
        <v>78000</v>
      </c>
      <c r="E39" s="322"/>
      <c r="F39" s="322"/>
      <c r="G39" s="322"/>
      <c r="H39" s="322"/>
      <c r="I39" s="322"/>
      <c r="J39" s="322"/>
      <c r="K39" s="322"/>
      <c r="L39" s="322"/>
      <c r="M39" s="322"/>
    </row>
    <row r="40" spans="1:13" s="323" customFormat="1" ht="12.75">
      <c r="A40" s="320">
        <v>30</v>
      </c>
      <c r="B40" s="324" t="s">
        <v>221</v>
      </c>
      <c r="C40" s="322">
        <f t="shared" si="2"/>
        <v>21000</v>
      </c>
      <c r="D40" s="322">
        <v>21000</v>
      </c>
      <c r="E40" s="322"/>
      <c r="F40" s="322"/>
      <c r="G40" s="322"/>
      <c r="H40" s="322"/>
      <c r="I40" s="322"/>
      <c r="J40" s="322"/>
      <c r="K40" s="322"/>
      <c r="L40" s="322"/>
      <c r="M40" s="322"/>
    </row>
    <row r="41" spans="1:13" s="323" customFormat="1" ht="12.75">
      <c r="A41" s="320">
        <v>31</v>
      </c>
      <c r="B41" s="324" t="s">
        <v>202</v>
      </c>
      <c r="C41" s="322">
        <f t="shared" si="2"/>
        <v>1000</v>
      </c>
      <c r="D41" s="322">
        <v>1000</v>
      </c>
      <c r="E41" s="322"/>
      <c r="F41" s="322"/>
      <c r="G41" s="322"/>
      <c r="H41" s="322"/>
      <c r="I41" s="322"/>
      <c r="J41" s="322"/>
      <c r="K41" s="322"/>
      <c r="L41" s="322"/>
      <c r="M41" s="322"/>
    </row>
    <row r="42" spans="1:13" s="323" customFormat="1" ht="12.75">
      <c r="A42" s="320">
        <v>32</v>
      </c>
      <c r="B42" s="324" t="s">
        <v>222</v>
      </c>
      <c r="C42" s="322">
        <f>SUM(D42:M42)</f>
        <v>1198.77</v>
      </c>
      <c r="D42" s="322">
        <v>1198.77</v>
      </c>
      <c r="E42" s="322"/>
      <c r="F42" s="322"/>
      <c r="G42" s="322"/>
      <c r="H42" s="322"/>
      <c r="I42" s="322"/>
      <c r="J42" s="322"/>
      <c r="K42" s="322"/>
      <c r="L42" s="322"/>
      <c r="M42" s="322"/>
    </row>
    <row r="43" spans="1:13" s="205" customFormat="1" ht="12.75">
      <c r="A43" s="320">
        <v>33</v>
      </c>
      <c r="B43" s="330" t="s">
        <v>598</v>
      </c>
      <c r="C43" s="322">
        <f aca="true" t="shared" si="3" ref="C43:C98">SUM(D43:M43)</f>
        <v>217174.66315789474</v>
      </c>
      <c r="D43" s="331"/>
      <c r="E43" s="331">
        <v>217174.66315789474</v>
      </c>
      <c r="F43" s="331"/>
      <c r="G43" s="331"/>
      <c r="H43" s="331"/>
      <c r="I43" s="331"/>
      <c r="J43" s="331"/>
      <c r="K43" s="331"/>
      <c r="L43" s="331"/>
      <c r="M43" s="332"/>
    </row>
    <row r="44" spans="1:14" s="205" customFormat="1" ht="12.75">
      <c r="A44" s="320">
        <v>34</v>
      </c>
      <c r="B44" s="333" t="s">
        <v>332</v>
      </c>
      <c r="C44" s="322">
        <f t="shared" si="3"/>
        <v>108705.58280051152</v>
      </c>
      <c r="D44" s="334"/>
      <c r="E44" s="331">
        <v>89285.58280051152</v>
      </c>
      <c r="F44" s="334"/>
      <c r="G44" s="334"/>
      <c r="H44" s="334"/>
      <c r="I44" s="334"/>
      <c r="J44" s="334"/>
      <c r="K44" s="334"/>
      <c r="L44" s="334">
        <v>19420</v>
      </c>
      <c r="M44" s="332"/>
      <c r="N44" s="335"/>
    </row>
    <row r="45" spans="1:13" s="205" customFormat="1" ht="24">
      <c r="A45" s="320">
        <v>35</v>
      </c>
      <c r="B45" s="333" t="s">
        <v>599</v>
      </c>
      <c r="C45" s="322">
        <f t="shared" si="3"/>
        <v>480</v>
      </c>
      <c r="D45" s="336"/>
      <c r="E45" s="331">
        <v>480</v>
      </c>
      <c r="F45" s="336"/>
      <c r="G45" s="336"/>
      <c r="H45" s="336"/>
      <c r="I45" s="336"/>
      <c r="J45" s="336"/>
      <c r="K45" s="336"/>
      <c r="L45" s="336"/>
      <c r="M45" s="332"/>
    </row>
    <row r="46" spans="1:13" s="205" customFormat="1" ht="12.75">
      <c r="A46" s="320">
        <v>36</v>
      </c>
      <c r="B46" s="333" t="s">
        <v>600</v>
      </c>
      <c r="C46" s="322">
        <f t="shared" si="3"/>
        <v>2730</v>
      </c>
      <c r="D46" s="336"/>
      <c r="E46" s="331"/>
      <c r="F46" s="336"/>
      <c r="G46" s="336"/>
      <c r="H46" s="336"/>
      <c r="I46" s="336"/>
      <c r="J46" s="336"/>
      <c r="K46" s="336"/>
      <c r="L46" s="336">
        <v>2730</v>
      </c>
      <c r="M46" s="332"/>
    </row>
    <row r="47" spans="1:13" s="205" customFormat="1" ht="12.75">
      <c r="A47" s="320">
        <v>37</v>
      </c>
      <c r="B47" s="333" t="s">
        <v>601</v>
      </c>
      <c r="C47" s="322">
        <f t="shared" si="3"/>
        <v>20962</v>
      </c>
      <c r="D47" s="336"/>
      <c r="E47" s="331">
        <v>20962</v>
      </c>
      <c r="F47" s="336"/>
      <c r="G47" s="336"/>
      <c r="H47" s="336"/>
      <c r="I47" s="336"/>
      <c r="J47" s="336"/>
      <c r="K47" s="336"/>
      <c r="L47" s="336"/>
      <c r="M47" s="332"/>
    </row>
    <row r="48" spans="1:13" s="205" customFormat="1" ht="12.75">
      <c r="A48" s="320">
        <v>38</v>
      </c>
      <c r="B48" s="333" t="s">
        <v>602</v>
      </c>
      <c r="C48" s="322">
        <f t="shared" si="3"/>
        <v>14749.767441860466</v>
      </c>
      <c r="D48" s="336"/>
      <c r="E48" s="331">
        <v>14749.767441860466</v>
      </c>
      <c r="F48" s="336"/>
      <c r="G48" s="336"/>
      <c r="H48" s="336"/>
      <c r="I48" s="336"/>
      <c r="J48" s="336"/>
      <c r="K48" s="336"/>
      <c r="L48" s="336"/>
      <c r="M48" s="332"/>
    </row>
    <row r="49" spans="1:13" s="205" customFormat="1" ht="12.75">
      <c r="A49" s="320">
        <v>39</v>
      </c>
      <c r="B49" s="333" t="s">
        <v>603</v>
      </c>
      <c r="C49" s="322">
        <f t="shared" si="3"/>
        <v>9857</v>
      </c>
      <c r="D49" s="336"/>
      <c r="E49" s="331">
        <v>9857</v>
      </c>
      <c r="F49" s="336"/>
      <c r="G49" s="336"/>
      <c r="H49" s="336"/>
      <c r="I49" s="336"/>
      <c r="J49" s="336"/>
      <c r="K49" s="336"/>
      <c r="L49" s="336"/>
      <c r="M49" s="332"/>
    </row>
    <row r="50" spans="1:13" s="205" customFormat="1" ht="12.75">
      <c r="A50" s="320">
        <v>40</v>
      </c>
      <c r="B50" s="333" t="s">
        <v>604</v>
      </c>
      <c r="C50" s="322">
        <f t="shared" si="3"/>
        <v>13875.285714285714</v>
      </c>
      <c r="D50" s="336"/>
      <c r="E50" s="331">
        <v>13875.285714285714</v>
      </c>
      <c r="F50" s="336"/>
      <c r="G50" s="336"/>
      <c r="H50" s="336"/>
      <c r="I50" s="336"/>
      <c r="J50" s="336"/>
      <c r="K50" s="336"/>
      <c r="L50" s="336"/>
      <c r="M50" s="332"/>
    </row>
    <row r="51" spans="1:13" s="205" customFormat="1" ht="12.75">
      <c r="A51" s="320">
        <v>41</v>
      </c>
      <c r="B51" s="333" t="s">
        <v>380</v>
      </c>
      <c r="C51" s="322">
        <f t="shared" si="3"/>
        <v>10316.571428571428</v>
      </c>
      <c r="D51" s="336"/>
      <c r="E51" s="331">
        <v>10316.571428571428</v>
      </c>
      <c r="F51" s="336"/>
      <c r="G51" s="336"/>
      <c r="H51" s="336"/>
      <c r="I51" s="336"/>
      <c r="J51" s="336"/>
      <c r="K51" s="336"/>
      <c r="L51" s="336"/>
      <c r="M51" s="332"/>
    </row>
    <row r="52" spans="1:13" s="205" customFormat="1" ht="12.75">
      <c r="A52" s="320">
        <v>42</v>
      </c>
      <c r="B52" s="333" t="s">
        <v>408</v>
      </c>
      <c r="C52" s="322">
        <f t="shared" si="3"/>
        <v>30094.204545454544</v>
      </c>
      <c r="D52" s="336"/>
      <c r="E52" s="331">
        <v>30094.204545454544</v>
      </c>
      <c r="F52" s="336"/>
      <c r="G52" s="336"/>
      <c r="H52" s="336"/>
      <c r="I52" s="336"/>
      <c r="J52" s="336"/>
      <c r="K52" s="336"/>
      <c r="L52" s="336"/>
      <c r="M52" s="332"/>
    </row>
    <row r="53" spans="1:13" s="205" customFormat="1" ht="12.75">
      <c r="A53" s="320">
        <v>43</v>
      </c>
      <c r="B53" s="333" t="s">
        <v>605</v>
      </c>
      <c r="C53" s="322">
        <f t="shared" si="3"/>
        <v>11849.090909090908</v>
      </c>
      <c r="D53" s="336"/>
      <c r="E53" s="331">
        <v>11849.090909090908</v>
      </c>
      <c r="F53" s="336"/>
      <c r="G53" s="336"/>
      <c r="H53" s="336"/>
      <c r="I53" s="336"/>
      <c r="J53" s="336"/>
      <c r="K53" s="336"/>
      <c r="L53" s="336"/>
      <c r="M53" s="332"/>
    </row>
    <row r="54" spans="1:13" s="205" customFormat="1" ht="12.75">
      <c r="A54" s="320">
        <v>44</v>
      </c>
      <c r="B54" s="333" t="s">
        <v>606</v>
      </c>
      <c r="C54" s="322">
        <f t="shared" si="3"/>
        <v>436501.5471698113</v>
      </c>
      <c r="D54" s="336"/>
      <c r="E54" s="331">
        <v>436501.5471698113</v>
      </c>
      <c r="F54" s="336"/>
      <c r="G54" s="336"/>
      <c r="H54" s="336"/>
      <c r="I54" s="336"/>
      <c r="J54" s="336"/>
      <c r="K54" s="336"/>
      <c r="L54" s="336"/>
      <c r="M54" s="332"/>
    </row>
    <row r="55" spans="1:13" s="205" customFormat="1" ht="12.75">
      <c r="A55" s="320">
        <v>45</v>
      </c>
      <c r="B55" s="333" t="s">
        <v>607</v>
      </c>
      <c r="C55" s="322">
        <f t="shared" si="3"/>
        <v>19097.016666666666</v>
      </c>
      <c r="D55" s="336"/>
      <c r="E55" s="331">
        <v>19097.016666666666</v>
      </c>
      <c r="F55" s="336"/>
      <c r="G55" s="336"/>
      <c r="H55" s="336"/>
      <c r="I55" s="336"/>
      <c r="J55" s="336"/>
      <c r="K55" s="336"/>
      <c r="L55" s="336"/>
      <c r="M55" s="332"/>
    </row>
    <row r="56" spans="1:13" s="205" customFormat="1" ht="12.75">
      <c r="A56" s="320">
        <v>46</v>
      </c>
      <c r="B56" s="333" t="s">
        <v>608</v>
      </c>
      <c r="C56" s="322">
        <f t="shared" si="3"/>
        <v>20887</v>
      </c>
      <c r="D56" s="336"/>
      <c r="E56" s="331">
        <v>20887</v>
      </c>
      <c r="F56" s="336"/>
      <c r="G56" s="336"/>
      <c r="H56" s="336"/>
      <c r="I56" s="336"/>
      <c r="J56" s="336"/>
      <c r="K56" s="336"/>
      <c r="L56" s="336"/>
      <c r="M56" s="332"/>
    </row>
    <row r="57" spans="1:13" s="205" customFormat="1" ht="12.75">
      <c r="A57" s="320">
        <v>47</v>
      </c>
      <c r="B57" s="337" t="s">
        <v>609</v>
      </c>
      <c r="C57" s="322">
        <f t="shared" si="3"/>
        <v>17202.254237288136</v>
      </c>
      <c r="D57" s="336"/>
      <c r="E57" s="331">
        <v>17202.254237288136</v>
      </c>
      <c r="F57" s="336"/>
      <c r="G57" s="336"/>
      <c r="H57" s="336"/>
      <c r="I57" s="336"/>
      <c r="J57" s="336"/>
      <c r="K57" s="336"/>
      <c r="L57" s="336"/>
      <c r="M57" s="332"/>
    </row>
    <row r="58" spans="1:13" s="205" customFormat="1" ht="12.75">
      <c r="A58" s="320">
        <v>48</v>
      </c>
      <c r="B58" s="333" t="s">
        <v>201</v>
      </c>
      <c r="C58" s="322">
        <f t="shared" si="3"/>
        <v>11783</v>
      </c>
      <c r="D58" s="336"/>
      <c r="E58" s="331">
        <v>11783</v>
      </c>
      <c r="F58" s="336"/>
      <c r="G58" s="336"/>
      <c r="H58" s="336"/>
      <c r="I58" s="336"/>
      <c r="J58" s="336"/>
      <c r="K58" s="336"/>
      <c r="L58" s="336"/>
      <c r="M58" s="332"/>
    </row>
    <row r="59" spans="1:13" s="205" customFormat="1" ht="12.75">
      <c r="A59" s="320">
        <v>49</v>
      </c>
      <c r="B59" s="333" t="s">
        <v>610</v>
      </c>
      <c r="C59" s="322">
        <f t="shared" si="3"/>
        <v>19806.704225352114</v>
      </c>
      <c r="D59" s="336"/>
      <c r="E59" s="331">
        <v>19806.704225352114</v>
      </c>
      <c r="F59" s="336"/>
      <c r="G59" s="336"/>
      <c r="H59" s="336"/>
      <c r="I59" s="336"/>
      <c r="J59" s="336"/>
      <c r="K59" s="336"/>
      <c r="L59" s="336"/>
      <c r="M59" s="332"/>
    </row>
    <row r="60" spans="1:13" s="205" customFormat="1" ht="12.75">
      <c r="A60" s="320">
        <v>50</v>
      </c>
      <c r="B60" s="333" t="s">
        <v>611</v>
      </c>
      <c r="C60" s="322">
        <f t="shared" si="3"/>
        <v>567580.9411764706</v>
      </c>
      <c r="D60" s="336"/>
      <c r="E60" s="331">
        <v>567580.9411764706</v>
      </c>
      <c r="F60" s="336"/>
      <c r="G60" s="336"/>
      <c r="H60" s="336"/>
      <c r="I60" s="336"/>
      <c r="J60" s="336"/>
      <c r="K60" s="336"/>
      <c r="L60" s="336"/>
      <c r="M60" s="332"/>
    </row>
    <row r="61" spans="1:13" s="205" customFormat="1" ht="12.75">
      <c r="A61" s="320">
        <v>51</v>
      </c>
      <c r="B61" s="333" t="s">
        <v>612</v>
      </c>
      <c r="C61" s="322">
        <f t="shared" si="3"/>
        <v>8216</v>
      </c>
      <c r="D61" s="336"/>
      <c r="E61" s="331">
        <v>8216</v>
      </c>
      <c r="F61" s="336"/>
      <c r="G61" s="336"/>
      <c r="H61" s="336"/>
      <c r="I61" s="336"/>
      <c r="J61" s="336"/>
      <c r="K61" s="336"/>
      <c r="L61" s="336"/>
      <c r="M61" s="332"/>
    </row>
    <row r="62" spans="1:13" s="205" customFormat="1" ht="12.75">
      <c r="A62" s="320">
        <v>52</v>
      </c>
      <c r="B62" s="333" t="s">
        <v>614</v>
      </c>
      <c r="C62" s="322">
        <f t="shared" si="3"/>
        <v>168710.4293082435</v>
      </c>
      <c r="D62" s="336"/>
      <c r="E62" s="331">
        <v>168710.4293082435</v>
      </c>
      <c r="F62" s="336"/>
      <c r="G62" s="336"/>
      <c r="H62" s="336"/>
      <c r="I62" s="336"/>
      <c r="J62" s="336"/>
      <c r="K62" s="336"/>
      <c r="L62" s="336"/>
      <c r="M62" s="332"/>
    </row>
    <row r="63" spans="1:13" s="205" customFormat="1" ht="12.75">
      <c r="A63" s="320">
        <v>53</v>
      </c>
      <c r="B63" s="337" t="s">
        <v>613</v>
      </c>
      <c r="C63" s="322">
        <f t="shared" si="3"/>
        <v>20105</v>
      </c>
      <c r="D63" s="336"/>
      <c r="E63" s="331">
        <v>20105</v>
      </c>
      <c r="F63" s="336"/>
      <c r="G63" s="336"/>
      <c r="H63" s="336"/>
      <c r="I63" s="336"/>
      <c r="J63" s="336"/>
      <c r="K63" s="336"/>
      <c r="L63" s="336"/>
      <c r="M63" s="332"/>
    </row>
    <row r="64" spans="1:13" s="205" customFormat="1" ht="12.75">
      <c r="A64" s="320">
        <v>54</v>
      </c>
      <c r="B64" s="333" t="s">
        <v>615</v>
      </c>
      <c r="C64" s="322">
        <f t="shared" si="3"/>
        <v>250642.61203097837</v>
      </c>
      <c r="D64" s="336"/>
      <c r="E64" s="331">
        <v>250642.61203097837</v>
      </c>
      <c r="F64" s="336"/>
      <c r="G64" s="336"/>
      <c r="H64" s="336"/>
      <c r="I64" s="336"/>
      <c r="J64" s="336"/>
      <c r="K64" s="336"/>
      <c r="L64" s="336"/>
      <c r="M64" s="332"/>
    </row>
    <row r="65" spans="1:13" s="205" customFormat="1" ht="12.75">
      <c r="A65" s="320">
        <v>55</v>
      </c>
      <c r="B65" s="333" t="s">
        <v>616</v>
      </c>
      <c r="C65" s="322">
        <f t="shared" si="3"/>
        <v>45818.92857142857</v>
      </c>
      <c r="D65" s="336"/>
      <c r="E65" s="331">
        <v>45818.92857142857</v>
      </c>
      <c r="F65" s="336"/>
      <c r="G65" s="336"/>
      <c r="H65" s="336"/>
      <c r="I65" s="336"/>
      <c r="J65" s="336"/>
      <c r="K65" s="336"/>
      <c r="L65" s="336"/>
      <c r="M65" s="332"/>
    </row>
    <row r="66" spans="1:13" s="205" customFormat="1" ht="12.75">
      <c r="A66" s="320">
        <v>56</v>
      </c>
      <c r="B66" s="337" t="s">
        <v>617</v>
      </c>
      <c r="C66" s="322">
        <f t="shared" si="3"/>
        <v>15657</v>
      </c>
      <c r="D66" s="336"/>
      <c r="E66" s="331">
        <v>15657</v>
      </c>
      <c r="F66" s="336"/>
      <c r="G66" s="336"/>
      <c r="H66" s="336"/>
      <c r="I66" s="336"/>
      <c r="J66" s="336"/>
      <c r="K66" s="336"/>
      <c r="L66" s="336"/>
      <c r="M66" s="332"/>
    </row>
    <row r="67" spans="1:13" s="205" customFormat="1" ht="12.75">
      <c r="A67" s="320">
        <v>57</v>
      </c>
      <c r="B67" s="333" t="s">
        <v>618</v>
      </c>
      <c r="C67" s="322">
        <f t="shared" si="3"/>
        <v>10977</v>
      </c>
      <c r="D67" s="336"/>
      <c r="E67" s="331">
        <v>10977</v>
      </c>
      <c r="F67" s="336"/>
      <c r="G67" s="336"/>
      <c r="H67" s="336"/>
      <c r="I67" s="336"/>
      <c r="J67" s="336"/>
      <c r="K67" s="336"/>
      <c r="L67" s="336"/>
      <c r="M67" s="332"/>
    </row>
    <row r="68" spans="1:13" s="205" customFormat="1" ht="12.75">
      <c r="A68" s="320">
        <v>58</v>
      </c>
      <c r="B68" s="333" t="s">
        <v>619</v>
      </c>
      <c r="C68" s="322">
        <f t="shared" si="3"/>
        <v>30388</v>
      </c>
      <c r="D68" s="336"/>
      <c r="E68" s="331">
        <v>30388</v>
      </c>
      <c r="F68" s="336"/>
      <c r="G68" s="336"/>
      <c r="H68" s="336"/>
      <c r="I68" s="336"/>
      <c r="J68" s="336"/>
      <c r="K68" s="336"/>
      <c r="L68" s="336"/>
      <c r="M68" s="332"/>
    </row>
    <row r="69" spans="1:13" s="205" customFormat="1" ht="12.75">
      <c r="A69" s="320">
        <v>59</v>
      </c>
      <c r="B69" s="333" t="s">
        <v>620</v>
      </c>
      <c r="C69" s="322">
        <f t="shared" si="3"/>
        <v>3749</v>
      </c>
      <c r="D69" s="336"/>
      <c r="E69" s="331">
        <v>3749</v>
      </c>
      <c r="F69" s="336"/>
      <c r="G69" s="336"/>
      <c r="H69" s="336"/>
      <c r="I69" s="336"/>
      <c r="J69" s="336"/>
      <c r="K69" s="336"/>
      <c r="L69" s="336"/>
      <c r="M69" s="332"/>
    </row>
    <row r="70" spans="1:13" s="205" customFormat="1" ht="12.75">
      <c r="A70" s="320">
        <v>60</v>
      </c>
      <c r="B70" s="333" t="s">
        <v>621</v>
      </c>
      <c r="C70" s="322">
        <f t="shared" si="3"/>
        <v>4782</v>
      </c>
      <c r="D70" s="336"/>
      <c r="E70" s="331">
        <v>4782</v>
      </c>
      <c r="F70" s="336"/>
      <c r="G70" s="336"/>
      <c r="H70" s="336"/>
      <c r="I70" s="336"/>
      <c r="J70" s="336"/>
      <c r="K70" s="336"/>
      <c r="L70" s="336"/>
      <c r="M70" s="332"/>
    </row>
    <row r="71" spans="1:13" s="205" customFormat="1" ht="12.75">
      <c r="A71" s="320">
        <v>61</v>
      </c>
      <c r="B71" s="333" t="s">
        <v>410</v>
      </c>
      <c r="C71" s="322">
        <f t="shared" si="3"/>
        <v>166522</v>
      </c>
      <c r="D71" s="336"/>
      <c r="E71" s="331">
        <v>166522</v>
      </c>
      <c r="F71" s="336"/>
      <c r="G71" s="336"/>
      <c r="H71" s="336"/>
      <c r="I71" s="336"/>
      <c r="J71" s="336"/>
      <c r="K71" s="336"/>
      <c r="L71" s="336"/>
      <c r="M71" s="332"/>
    </row>
    <row r="72" spans="1:13" s="205" customFormat="1" ht="12.75">
      <c r="A72" s="320">
        <v>62</v>
      </c>
      <c r="B72" s="333" t="s">
        <v>622</v>
      </c>
      <c r="C72" s="322">
        <f t="shared" si="3"/>
        <v>10864.18935483871</v>
      </c>
      <c r="D72" s="336"/>
      <c r="E72" s="331">
        <v>10864.18935483871</v>
      </c>
      <c r="F72" s="336"/>
      <c r="G72" s="336"/>
      <c r="H72" s="336"/>
      <c r="I72" s="336"/>
      <c r="J72" s="336"/>
      <c r="K72" s="336"/>
      <c r="L72" s="336"/>
      <c r="M72" s="332"/>
    </row>
    <row r="73" spans="1:13" s="205" customFormat="1" ht="12.75">
      <c r="A73" s="320">
        <v>63</v>
      </c>
      <c r="B73" s="333" t="s">
        <v>623</v>
      </c>
      <c r="C73" s="322">
        <f t="shared" si="3"/>
        <v>7323</v>
      </c>
      <c r="D73" s="336"/>
      <c r="E73" s="331">
        <v>7323</v>
      </c>
      <c r="F73" s="336"/>
      <c r="G73" s="336"/>
      <c r="H73" s="336"/>
      <c r="I73" s="336"/>
      <c r="J73" s="336"/>
      <c r="K73" s="336"/>
      <c r="L73" s="336"/>
      <c r="M73" s="332"/>
    </row>
    <row r="74" spans="1:13" s="205" customFormat="1" ht="12.75">
      <c r="A74" s="320">
        <v>64</v>
      </c>
      <c r="B74" s="333" t="s">
        <v>624</v>
      </c>
      <c r="C74" s="322">
        <f t="shared" si="3"/>
        <v>8131</v>
      </c>
      <c r="D74" s="336"/>
      <c r="E74" s="331">
        <v>8131</v>
      </c>
      <c r="F74" s="336"/>
      <c r="G74" s="336"/>
      <c r="H74" s="336"/>
      <c r="I74" s="336"/>
      <c r="J74" s="336"/>
      <c r="K74" s="336"/>
      <c r="L74" s="336"/>
      <c r="M74" s="332"/>
    </row>
    <row r="75" spans="1:13" s="205" customFormat="1" ht="12.75">
      <c r="A75" s="320">
        <v>65</v>
      </c>
      <c r="B75" s="333" t="s">
        <v>625</v>
      </c>
      <c r="C75" s="322">
        <f t="shared" si="3"/>
        <v>7157.826086956522</v>
      </c>
      <c r="D75" s="336"/>
      <c r="E75" s="331">
        <v>6727.826086956522</v>
      </c>
      <c r="F75" s="336"/>
      <c r="G75" s="336"/>
      <c r="H75" s="336"/>
      <c r="I75" s="336"/>
      <c r="J75" s="336"/>
      <c r="K75" s="336"/>
      <c r="L75" s="336">
        <v>430</v>
      </c>
      <c r="M75" s="332"/>
    </row>
    <row r="76" spans="1:13" s="205" customFormat="1" ht="12.75">
      <c r="A76" s="320">
        <v>66</v>
      </c>
      <c r="B76" s="333" t="s">
        <v>626</v>
      </c>
      <c r="C76" s="322">
        <f t="shared" si="3"/>
        <v>3307</v>
      </c>
      <c r="D76" s="336"/>
      <c r="E76" s="331">
        <v>3307</v>
      </c>
      <c r="F76" s="336"/>
      <c r="G76" s="336"/>
      <c r="H76" s="336"/>
      <c r="I76" s="336"/>
      <c r="J76" s="336"/>
      <c r="K76" s="336"/>
      <c r="L76" s="336"/>
      <c r="M76" s="332"/>
    </row>
    <row r="77" spans="1:13" s="205" customFormat="1" ht="12.75">
      <c r="A77" s="320">
        <v>67</v>
      </c>
      <c r="B77" s="333" t="s">
        <v>627</v>
      </c>
      <c r="C77" s="322">
        <f t="shared" si="3"/>
        <v>909</v>
      </c>
      <c r="D77" s="336"/>
      <c r="E77" s="331">
        <v>909</v>
      </c>
      <c r="F77" s="336"/>
      <c r="G77" s="336"/>
      <c r="H77" s="336"/>
      <c r="I77" s="336"/>
      <c r="J77" s="336"/>
      <c r="K77" s="336"/>
      <c r="L77" s="336"/>
      <c r="M77" s="332"/>
    </row>
    <row r="78" spans="1:13" s="205" customFormat="1" ht="12.75">
      <c r="A78" s="320">
        <v>68</v>
      </c>
      <c r="B78" s="333" t="s">
        <v>628</v>
      </c>
      <c r="C78" s="322">
        <f t="shared" si="3"/>
        <v>578</v>
      </c>
      <c r="D78" s="336"/>
      <c r="E78" s="331">
        <v>578</v>
      </c>
      <c r="F78" s="336"/>
      <c r="G78" s="336"/>
      <c r="H78" s="336"/>
      <c r="I78" s="336"/>
      <c r="J78" s="336"/>
      <c r="K78" s="336"/>
      <c r="L78" s="336"/>
      <c r="M78" s="332"/>
    </row>
    <row r="79" spans="1:13" s="205" customFormat="1" ht="12.75">
      <c r="A79" s="320">
        <v>69</v>
      </c>
      <c r="B79" s="333" t="s">
        <v>629</v>
      </c>
      <c r="C79" s="322">
        <f t="shared" si="3"/>
        <v>998.64</v>
      </c>
      <c r="D79" s="336"/>
      <c r="E79" s="331">
        <v>998.64</v>
      </c>
      <c r="F79" s="336"/>
      <c r="G79" s="336"/>
      <c r="H79" s="336"/>
      <c r="I79" s="336"/>
      <c r="J79" s="336"/>
      <c r="K79" s="336"/>
      <c r="L79" s="336"/>
      <c r="M79" s="332"/>
    </row>
    <row r="80" spans="1:13" s="205" customFormat="1" ht="12.75">
      <c r="A80" s="320">
        <v>70</v>
      </c>
      <c r="B80" s="333" t="s">
        <v>630</v>
      </c>
      <c r="C80" s="322">
        <f t="shared" si="3"/>
        <v>3146</v>
      </c>
      <c r="D80" s="336"/>
      <c r="E80" s="331">
        <v>3146</v>
      </c>
      <c r="F80" s="336"/>
      <c r="G80" s="336"/>
      <c r="H80" s="336"/>
      <c r="I80" s="336"/>
      <c r="J80" s="336"/>
      <c r="K80" s="336"/>
      <c r="L80" s="336"/>
      <c r="M80" s="332"/>
    </row>
    <row r="81" spans="1:13" s="205" customFormat="1" ht="12.75">
      <c r="A81" s="320">
        <v>71</v>
      </c>
      <c r="B81" s="333" t="s">
        <v>631</v>
      </c>
      <c r="C81" s="322">
        <f t="shared" si="3"/>
        <v>665.76</v>
      </c>
      <c r="D81" s="336"/>
      <c r="E81" s="331">
        <v>665.76</v>
      </c>
      <c r="F81" s="336"/>
      <c r="G81" s="336"/>
      <c r="H81" s="336"/>
      <c r="I81" s="336"/>
      <c r="J81" s="336"/>
      <c r="K81" s="336"/>
      <c r="L81" s="336"/>
      <c r="M81" s="332"/>
    </row>
    <row r="82" spans="1:13" s="205" customFormat="1" ht="12.75">
      <c r="A82" s="320">
        <v>72</v>
      </c>
      <c r="B82" s="333" t="s">
        <v>632</v>
      </c>
      <c r="C82" s="322">
        <f t="shared" si="3"/>
        <v>3417</v>
      </c>
      <c r="D82" s="336"/>
      <c r="E82" s="331">
        <v>3417</v>
      </c>
      <c r="F82" s="336"/>
      <c r="G82" s="336"/>
      <c r="H82" s="336"/>
      <c r="I82" s="336"/>
      <c r="J82" s="336"/>
      <c r="K82" s="336"/>
      <c r="L82" s="336"/>
      <c r="M82" s="332"/>
    </row>
    <row r="83" spans="1:13" s="205" customFormat="1" ht="12.75">
      <c r="A83" s="320">
        <v>73</v>
      </c>
      <c r="B83" s="337" t="s">
        <v>633</v>
      </c>
      <c r="C83" s="322">
        <f t="shared" si="3"/>
        <v>3781</v>
      </c>
      <c r="D83" s="336"/>
      <c r="E83" s="331">
        <v>3781</v>
      </c>
      <c r="F83" s="336"/>
      <c r="G83" s="336"/>
      <c r="H83" s="336"/>
      <c r="I83" s="336"/>
      <c r="J83" s="336"/>
      <c r="K83" s="336"/>
      <c r="L83" s="336"/>
      <c r="M83" s="332"/>
    </row>
    <row r="84" spans="1:13" s="205" customFormat="1" ht="12.75">
      <c r="A84" s="320">
        <v>74</v>
      </c>
      <c r="B84" s="333" t="s">
        <v>634</v>
      </c>
      <c r="C84" s="322">
        <f t="shared" si="3"/>
        <v>2362</v>
      </c>
      <c r="D84" s="336"/>
      <c r="E84" s="331">
        <v>2362</v>
      </c>
      <c r="F84" s="336"/>
      <c r="G84" s="336"/>
      <c r="H84" s="336"/>
      <c r="I84" s="336"/>
      <c r="J84" s="336"/>
      <c r="K84" s="336"/>
      <c r="L84" s="336"/>
      <c r="M84" s="332"/>
    </row>
    <row r="85" spans="1:13" s="205" customFormat="1" ht="12.75">
      <c r="A85" s="320">
        <v>75</v>
      </c>
      <c r="B85" s="333" t="s">
        <v>635</v>
      </c>
      <c r="C85" s="322">
        <f t="shared" si="3"/>
        <v>1256.2</v>
      </c>
      <c r="D85" s="336"/>
      <c r="E85" s="331">
        <v>1256.2</v>
      </c>
      <c r="F85" s="336"/>
      <c r="G85" s="336"/>
      <c r="H85" s="336"/>
      <c r="I85" s="336"/>
      <c r="J85" s="336"/>
      <c r="K85" s="336"/>
      <c r="L85" s="336"/>
      <c r="M85" s="332"/>
    </row>
    <row r="86" spans="1:13" s="205" customFormat="1" ht="12.75">
      <c r="A86" s="320">
        <v>76</v>
      </c>
      <c r="B86" s="333" t="s">
        <v>636</v>
      </c>
      <c r="C86" s="322">
        <f t="shared" si="3"/>
        <v>317.1</v>
      </c>
      <c r="D86" s="336"/>
      <c r="E86" s="331">
        <v>317.1</v>
      </c>
      <c r="F86" s="336"/>
      <c r="G86" s="336"/>
      <c r="H86" s="336"/>
      <c r="I86" s="336"/>
      <c r="J86" s="336"/>
      <c r="K86" s="336"/>
      <c r="L86" s="336"/>
      <c r="M86" s="332"/>
    </row>
    <row r="87" spans="1:13" s="205" customFormat="1" ht="12.75">
      <c r="A87" s="320">
        <v>77</v>
      </c>
      <c r="B87" s="333" t="s">
        <v>637</v>
      </c>
      <c r="C87" s="322">
        <f t="shared" si="3"/>
        <v>356</v>
      </c>
      <c r="D87" s="336"/>
      <c r="E87" s="331">
        <v>356</v>
      </c>
      <c r="F87" s="336"/>
      <c r="G87" s="336"/>
      <c r="H87" s="336"/>
      <c r="I87" s="336"/>
      <c r="J87" s="336"/>
      <c r="K87" s="336"/>
      <c r="L87" s="336"/>
      <c r="M87" s="332"/>
    </row>
    <row r="88" spans="1:13" s="205" customFormat="1" ht="12.75">
      <c r="A88" s="320">
        <v>78</v>
      </c>
      <c r="B88" s="333" t="s">
        <v>638</v>
      </c>
      <c r="C88" s="322">
        <f t="shared" si="3"/>
        <v>305</v>
      </c>
      <c r="D88" s="336"/>
      <c r="E88" s="331">
        <v>305</v>
      </c>
      <c r="F88" s="336"/>
      <c r="G88" s="336"/>
      <c r="H88" s="336"/>
      <c r="I88" s="336"/>
      <c r="J88" s="336"/>
      <c r="K88" s="336"/>
      <c r="L88" s="336"/>
      <c r="M88" s="332"/>
    </row>
    <row r="89" spans="1:13" s="205" customFormat="1" ht="12.75">
      <c r="A89" s="320">
        <v>79</v>
      </c>
      <c r="B89" s="333" t="s">
        <v>639</v>
      </c>
      <c r="C89" s="322">
        <f t="shared" si="3"/>
        <v>268</v>
      </c>
      <c r="D89" s="336"/>
      <c r="E89" s="331">
        <v>268</v>
      </c>
      <c r="F89" s="336"/>
      <c r="G89" s="336"/>
      <c r="H89" s="336"/>
      <c r="I89" s="336"/>
      <c r="J89" s="336"/>
      <c r="K89" s="336"/>
      <c r="L89" s="336"/>
      <c r="M89" s="332"/>
    </row>
    <row r="90" spans="1:13" s="205" customFormat="1" ht="12.75">
      <c r="A90" s="320">
        <v>80</v>
      </c>
      <c r="B90" s="333" t="s">
        <v>640</v>
      </c>
      <c r="C90" s="322">
        <f t="shared" si="3"/>
        <v>3671</v>
      </c>
      <c r="D90" s="336"/>
      <c r="E90" s="331">
        <v>3671</v>
      </c>
      <c r="F90" s="336"/>
      <c r="G90" s="336"/>
      <c r="H90" s="336"/>
      <c r="I90" s="336"/>
      <c r="J90" s="336"/>
      <c r="K90" s="336"/>
      <c r="L90" s="336"/>
      <c r="M90" s="332"/>
    </row>
    <row r="91" spans="1:13" s="205" customFormat="1" ht="12.75">
      <c r="A91" s="320">
        <v>81</v>
      </c>
      <c r="B91" s="333" t="s">
        <v>641</v>
      </c>
      <c r="C91" s="322">
        <f t="shared" si="3"/>
        <v>1100</v>
      </c>
      <c r="D91" s="336"/>
      <c r="E91" s="331">
        <v>1100</v>
      </c>
      <c r="F91" s="336"/>
      <c r="G91" s="336"/>
      <c r="H91" s="336"/>
      <c r="I91" s="336"/>
      <c r="J91" s="336"/>
      <c r="K91" s="336"/>
      <c r="L91" s="336"/>
      <c r="M91" s="332"/>
    </row>
    <row r="92" spans="1:13" s="205" customFormat="1" ht="12.75">
      <c r="A92" s="320">
        <v>82</v>
      </c>
      <c r="B92" s="338" t="s">
        <v>642</v>
      </c>
      <c r="C92" s="322">
        <f t="shared" si="3"/>
        <v>7000</v>
      </c>
      <c r="D92" s="339"/>
      <c r="E92" s="331">
        <v>7000</v>
      </c>
      <c r="F92" s="339"/>
      <c r="G92" s="339"/>
      <c r="H92" s="339"/>
      <c r="I92" s="339"/>
      <c r="J92" s="339"/>
      <c r="K92" s="339"/>
      <c r="L92" s="339"/>
      <c r="M92" s="332"/>
    </row>
    <row r="93" spans="1:13" s="205" customFormat="1" ht="12.75">
      <c r="A93" s="320">
        <v>83</v>
      </c>
      <c r="B93" s="340" t="s">
        <v>643</v>
      </c>
      <c r="C93" s="322">
        <f t="shared" si="3"/>
        <v>501125</v>
      </c>
      <c r="D93" s="336"/>
      <c r="E93" s="331">
        <v>501125</v>
      </c>
      <c r="F93" s="336"/>
      <c r="G93" s="336"/>
      <c r="H93" s="336"/>
      <c r="I93" s="336"/>
      <c r="J93" s="336"/>
      <c r="K93" s="336"/>
      <c r="L93" s="336"/>
      <c r="M93" s="332"/>
    </row>
    <row r="94" spans="1:13" s="326" customFormat="1" ht="24">
      <c r="A94" s="317" t="s">
        <v>42</v>
      </c>
      <c r="B94" s="318" t="s">
        <v>191</v>
      </c>
      <c r="C94" s="341">
        <f t="shared" si="3"/>
        <v>800</v>
      </c>
      <c r="D94" s="319"/>
      <c r="E94" s="319"/>
      <c r="F94" s="319">
        <f>'[1]Biểu 37'!C36</f>
        <v>800</v>
      </c>
      <c r="G94" s="319"/>
      <c r="H94" s="319"/>
      <c r="I94" s="319"/>
      <c r="J94" s="319"/>
      <c r="K94" s="319"/>
      <c r="L94" s="319"/>
      <c r="M94" s="319"/>
    </row>
    <row r="95" spans="1:13" s="326" customFormat="1" ht="24">
      <c r="A95" s="317" t="s">
        <v>80</v>
      </c>
      <c r="B95" s="318" t="s">
        <v>192</v>
      </c>
      <c r="C95" s="341">
        <f t="shared" si="3"/>
        <v>1230</v>
      </c>
      <c r="D95" s="319"/>
      <c r="E95" s="319"/>
      <c r="F95" s="319"/>
      <c r="G95" s="319">
        <f>'[1]Biểu 37'!C37</f>
        <v>1230</v>
      </c>
      <c r="H95" s="319"/>
      <c r="I95" s="319"/>
      <c r="J95" s="319"/>
      <c r="K95" s="319"/>
      <c r="L95" s="319"/>
      <c r="M95" s="319"/>
    </row>
    <row r="96" spans="1:13" s="326" customFormat="1" ht="20.25" customHeight="1">
      <c r="A96" s="317" t="s">
        <v>128</v>
      </c>
      <c r="B96" s="318" t="s">
        <v>193</v>
      </c>
      <c r="C96" s="341">
        <f t="shared" si="3"/>
        <v>92472.54</v>
      </c>
      <c r="D96" s="319"/>
      <c r="E96" s="319"/>
      <c r="F96" s="319"/>
      <c r="G96" s="319"/>
      <c r="H96" s="319">
        <f>'Biểu 50'!C37</f>
        <v>92472.54</v>
      </c>
      <c r="I96" s="319"/>
      <c r="J96" s="319"/>
      <c r="K96" s="319"/>
      <c r="L96" s="319"/>
      <c r="M96" s="319"/>
    </row>
    <row r="97" spans="1:13" s="326" customFormat="1" ht="24">
      <c r="A97" s="317" t="s">
        <v>154</v>
      </c>
      <c r="B97" s="318" t="s">
        <v>194</v>
      </c>
      <c r="C97" s="341">
        <f t="shared" si="3"/>
        <v>0</v>
      </c>
      <c r="D97" s="319"/>
      <c r="E97" s="319"/>
      <c r="F97" s="319"/>
      <c r="G97" s="319"/>
      <c r="H97" s="319"/>
      <c r="I97" s="319">
        <f>'[1]Biểu 37'!C39</f>
        <v>0</v>
      </c>
      <c r="J97" s="319"/>
      <c r="K97" s="319"/>
      <c r="L97" s="319"/>
      <c r="M97" s="319"/>
    </row>
    <row r="98" spans="1:13" s="326" customFormat="1" ht="24">
      <c r="A98" s="317" t="s">
        <v>155</v>
      </c>
      <c r="B98" s="318" t="s">
        <v>223</v>
      </c>
      <c r="C98" s="341">
        <f t="shared" si="3"/>
        <v>361492.54500000004</v>
      </c>
      <c r="D98" s="319">
        <f>'Biểu 56'!D8</f>
        <v>302232.54500000004</v>
      </c>
      <c r="E98" s="319">
        <f>'Biểu 56'!E8</f>
        <v>56414</v>
      </c>
      <c r="F98" s="319"/>
      <c r="G98" s="319"/>
      <c r="H98" s="319"/>
      <c r="I98" s="319"/>
      <c r="J98" s="319"/>
      <c r="K98" s="319"/>
      <c r="L98" s="319">
        <f>'Biểu 56'!F8</f>
        <v>2846</v>
      </c>
      <c r="M98" s="319"/>
    </row>
    <row r="99" spans="1:13" s="326" customFormat="1" ht="24">
      <c r="A99" s="327" t="s">
        <v>224</v>
      </c>
      <c r="B99" s="328" t="s">
        <v>196</v>
      </c>
      <c r="C99" s="329">
        <f>SUM(D99:M99)</f>
        <v>0</v>
      </c>
      <c r="D99" s="329"/>
      <c r="E99" s="329"/>
      <c r="F99" s="329"/>
      <c r="G99" s="329"/>
      <c r="H99" s="329"/>
      <c r="I99" s="329"/>
      <c r="J99" s="329"/>
      <c r="K99" s="329"/>
      <c r="L99" s="329"/>
      <c r="M99" s="329">
        <v>0</v>
      </c>
    </row>
  </sheetData>
  <sheetProtection/>
  <mergeCells count="15">
    <mergeCell ref="M6:M7"/>
    <mergeCell ref="K1:M1"/>
    <mergeCell ref="A2:M2"/>
    <mergeCell ref="A3:M3"/>
    <mergeCell ref="J5:L5"/>
    <mergeCell ref="A6:A7"/>
    <mergeCell ref="B6:B7"/>
    <mergeCell ref="C6:C7"/>
    <mergeCell ref="D6:D7"/>
    <mergeCell ref="J6:L6"/>
    <mergeCell ref="E6:E7"/>
    <mergeCell ref="G6:G7"/>
    <mergeCell ref="H6:H7"/>
    <mergeCell ref="I6:I7"/>
    <mergeCell ref="F6:F7"/>
  </mergeCells>
  <printOptions/>
  <pageMargins left="0.48" right="0.39" top="0.48" bottom="0.52"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selection activeCell="C10" sqref="C10"/>
    </sheetView>
  </sheetViews>
  <sheetFormatPr defaultColWidth="9.140625" defaultRowHeight="15"/>
  <cols>
    <col min="1" max="1" width="3.57421875" style="175" customWidth="1"/>
    <col min="2" max="2" width="32.7109375" style="176" customWidth="1"/>
    <col min="3" max="4" width="7.8515625" style="176" customWidth="1"/>
    <col min="5" max="5" width="7.140625" style="176" customWidth="1"/>
    <col min="6" max="7" width="6.57421875" style="176" customWidth="1"/>
    <col min="8" max="8" width="7.421875" style="176" customWidth="1"/>
    <col min="9" max="9" width="6.28125" style="176" customWidth="1"/>
    <col min="10" max="10" width="5.8515625" style="176" customWidth="1"/>
    <col min="11" max="11" width="6.57421875" style="176" customWidth="1"/>
    <col min="12" max="12" width="7.00390625" style="176" customWidth="1"/>
    <col min="13" max="13" width="7.8515625" style="176" customWidth="1"/>
    <col min="14" max="14" width="7.421875" style="176" customWidth="1"/>
    <col min="15" max="15" width="7.00390625" style="176" customWidth="1"/>
    <col min="16" max="16384" width="9.140625" style="176" customWidth="1"/>
  </cols>
  <sheetData>
    <row r="1" spans="12:15" ht="16.5">
      <c r="L1" s="349" t="s">
        <v>399</v>
      </c>
      <c r="M1" s="349"/>
      <c r="N1" s="349"/>
      <c r="O1" s="349"/>
    </row>
    <row r="2" spans="1:15" ht="31.5" customHeight="1">
      <c r="A2" s="374" t="s">
        <v>554</v>
      </c>
      <c r="B2" s="374"/>
      <c r="C2" s="374"/>
      <c r="D2" s="374"/>
      <c r="E2" s="374"/>
      <c r="F2" s="374"/>
      <c r="G2" s="374"/>
      <c r="H2" s="374"/>
      <c r="I2" s="374"/>
      <c r="J2" s="374"/>
      <c r="K2" s="374"/>
      <c r="L2" s="374"/>
      <c r="M2" s="374"/>
      <c r="N2" s="374"/>
      <c r="O2" s="374"/>
    </row>
    <row r="3" spans="1:15" ht="16.5">
      <c r="A3" s="375" t="str">
        <f>'Biểu 48'!A3:D3</f>
        <v>(Kèm theo Công văn số: 42/STC-KHNS ngày 06/01/2020 của Sở Tài chính Hải Dương)</v>
      </c>
      <c r="B3" s="375"/>
      <c r="C3" s="375"/>
      <c r="D3" s="375"/>
      <c r="E3" s="375"/>
      <c r="F3" s="375"/>
      <c r="G3" s="375"/>
      <c r="H3" s="375"/>
      <c r="I3" s="375"/>
      <c r="J3" s="375"/>
      <c r="K3" s="375"/>
      <c r="L3" s="375"/>
      <c r="M3" s="375"/>
      <c r="N3" s="375"/>
      <c r="O3" s="375"/>
    </row>
    <row r="4" spans="1:15" ht="12">
      <c r="A4" s="178"/>
      <c r="B4" s="178"/>
      <c r="C4" s="178"/>
      <c r="D4" s="178"/>
      <c r="E4" s="178"/>
      <c r="F4" s="178"/>
      <c r="G4" s="178"/>
      <c r="H4" s="178"/>
      <c r="I4" s="178"/>
      <c r="J4" s="178"/>
      <c r="K4" s="178"/>
      <c r="L4" s="178"/>
      <c r="M4" s="178"/>
      <c r="N4" s="178"/>
      <c r="O4" s="178"/>
    </row>
    <row r="5" spans="13:15" ht="12.75">
      <c r="M5" s="376" t="s">
        <v>31</v>
      </c>
      <c r="N5" s="376"/>
      <c r="O5" s="376"/>
    </row>
    <row r="6" spans="1:15" s="177" customFormat="1" ht="12" customHeight="1">
      <c r="A6" s="373" t="s">
        <v>32</v>
      </c>
      <c r="B6" s="373" t="s">
        <v>225</v>
      </c>
      <c r="C6" s="373" t="s">
        <v>226</v>
      </c>
      <c r="D6" s="373" t="s">
        <v>146</v>
      </c>
      <c r="E6" s="373" t="s">
        <v>166</v>
      </c>
      <c r="F6" s="373" t="s">
        <v>168</v>
      </c>
      <c r="G6" s="373" t="s">
        <v>170</v>
      </c>
      <c r="H6" s="373" t="s">
        <v>172</v>
      </c>
      <c r="I6" s="373" t="s">
        <v>174</v>
      </c>
      <c r="J6" s="373" t="s">
        <v>176</v>
      </c>
      <c r="K6" s="373" t="s">
        <v>178</v>
      </c>
      <c r="L6" s="373" t="s">
        <v>315</v>
      </c>
      <c r="M6" s="373"/>
      <c r="N6" s="373" t="s">
        <v>405</v>
      </c>
      <c r="O6" s="373" t="s">
        <v>182</v>
      </c>
    </row>
    <row r="7" spans="1:15" s="177" customFormat="1" ht="72">
      <c r="A7" s="373"/>
      <c r="B7" s="373"/>
      <c r="C7" s="373"/>
      <c r="D7" s="373"/>
      <c r="E7" s="373"/>
      <c r="F7" s="373"/>
      <c r="G7" s="373"/>
      <c r="H7" s="373"/>
      <c r="I7" s="373"/>
      <c r="J7" s="373"/>
      <c r="K7" s="373"/>
      <c r="L7" s="179" t="s">
        <v>230</v>
      </c>
      <c r="M7" s="179" t="s">
        <v>406</v>
      </c>
      <c r="N7" s="373"/>
      <c r="O7" s="373"/>
    </row>
    <row r="8" spans="1:15" ht="12">
      <c r="A8" s="180" t="s">
        <v>34</v>
      </c>
      <c r="B8" s="180" t="s">
        <v>35</v>
      </c>
      <c r="C8" s="180">
        <v>1</v>
      </c>
      <c r="D8" s="180">
        <v>2</v>
      </c>
      <c r="E8" s="180">
        <v>3</v>
      </c>
      <c r="F8" s="180">
        <v>4</v>
      </c>
      <c r="G8" s="180">
        <v>5</v>
      </c>
      <c r="H8" s="180">
        <v>6</v>
      </c>
      <c r="I8" s="180">
        <v>7</v>
      </c>
      <c r="J8" s="180">
        <v>8</v>
      </c>
      <c r="K8" s="180">
        <v>9</v>
      </c>
      <c r="L8" s="180">
        <v>10</v>
      </c>
      <c r="M8" s="180">
        <v>11</v>
      </c>
      <c r="N8" s="180">
        <v>12</v>
      </c>
      <c r="O8" s="180">
        <v>13</v>
      </c>
    </row>
    <row r="9" spans="1:17" s="188" customFormat="1" ht="12.75">
      <c r="A9" s="199"/>
      <c r="B9" s="199" t="s">
        <v>197</v>
      </c>
      <c r="C9" s="200">
        <f>SUM(C10:C41)</f>
        <v>755043.6139999998</v>
      </c>
      <c r="D9" s="200">
        <f aca="true" t="shared" si="0" ref="D9:O9">SUM(D10:D41)</f>
        <v>56257.55490000001</v>
      </c>
      <c r="E9" s="200">
        <f t="shared" si="0"/>
        <v>126734.274</v>
      </c>
      <c r="F9" s="200">
        <f t="shared" si="0"/>
        <v>83174.32940000002</v>
      </c>
      <c r="G9" s="200">
        <f t="shared" si="0"/>
        <v>110757.49899999995</v>
      </c>
      <c r="H9" s="200">
        <f t="shared" si="0"/>
        <v>0</v>
      </c>
      <c r="I9" s="200">
        <f t="shared" si="0"/>
        <v>0</v>
      </c>
      <c r="J9" s="200">
        <f t="shared" si="0"/>
        <v>5265</v>
      </c>
      <c r="K9" s="200">
        <f t="shared" si="0"/>
        <v>364029.6977</v>
      </c>
      <c r="L9" s="200">
        <f t="shared" si="0"/>
        <v>196011.8838</v>
      </c>
      <c r="M9" s="200">
        <f t="shared" si="0"/>
        <v>138017.8139</v>
      </c>
      <c r="N9" s="200">
        <f t="shared" si="0"/>
        <v>2698.7700000000004</v>
      </c>
      <c r="O9" s="200">
        <f t="shared" si="0"/>
        <v>6126.489</v>
      </c>
      <c r="Q9" s="201"/>
    </row>
    <row r="10" spans="1:15" s="188" customFormat="1" ht="12.75">
      <c r="A10" s="191">
        <v>1</v>
      </c>
      <c r="B10" s="192" t="s">
        <v>407</v>
      </c>
      <c r="C10" s="193">
        <v>3419</v>
      </c>
      <c r="D10" s="193"/>
      <c r="E10" s="193"/>
      <c r="F10" s="193"/>
      <c r="G10" s="193"/>
      <c r="H10" s="193"/>
      <c r="I10" s="193"/>
      <c r="J10" s="193"/>
      <c r="K10" s="193">
        <v>3419</v>
      </c>
      <c r="L10" s="193">
        <v>3419</v>
      </c>
      <c r="M10" s="193"/>
      <c r="N10" s="193"/>
      <c r="O10" s="193"/>
    </row>
    <row r="11" spans="1:15" s="188" customFormat="1" ht="25.5">
      <c r="A11" s="191">
        <v>2</v>
      </c>
      <c r="B11" s="194" t="s">
        <v>204</v>
      </c>
      <c r="C11" s="193">
        <v>418705.58069999993</v>
      </c>
      <c r="D11" s="193">
        <v>26401.489999999998</v>
      </c>
      <c r="E11" s="193">
        <v>300</v>
      </c>
      <c r="F11" s="193">
        <v>40000</v>
      </c>
      <c r="G11" s="193">
        <v>110757.49899999995</v>
      </c>
      <c r="H11" s="193"/>
      <c r="I11" s="193"/>
      <c r="J11" s="193">
        <v>265</v>
      </c>
      <c r="K11" s="193">
        <v>240981.59170000002</v>
      </c>
      <c r="L11" s="193">
        <v>176592.8838</v>
      </c>
      <c r="M11" s="193">
        <v>64388.70790000001</v>
      </c>
      <c r="N11" s="193"/>
      <c r="O11" s="193"/>
    </row>
    <row r="12" spans="1:15" s="188" customFormat="1" ht="12.75">
      <c r="A12" s="191">
        <v>3</v>
      </c>
      <c r="B12" s="194" t="s">
        <v>205</v>
      </c>
      <c r="C12" s="193">
        <v>10000</v>
      </c>
      <c r="D12" s="193"/>
      <c r="E12" s="193"/>
      <c r="F12" s="193"/>
      <c r="G12" s="193"/>
      <c r="H12" s="193"/>
      <c r="I12" s="193"/>
      <c r="J12" s="193">
        <v>5000</v>
      </c>
      <c r="K12" s="193">
        <v>5000</v>
      </c>
      <c r="L12" s="193">
        <v>5000</v>
      </c>
      <c r="M12" s="193"/>
      <c r="N12" s="193"/>
      <c r="O12" s="193"/>
    </row>
    <row r="13" spans="1:15" s="188" customFormat="1" ht="12.75">
      <c r="A13" s="191">
        <v>4</v>
      </c>
      <c r="B13" s="194" t="s">
        <v>548</v>
      </c>
      <c r="C13" s="193">
        <v>11000</v>
      </c>
      <c r="D13" s="193"/>
      <c r="E13" s="193"/>
      <c r="F13" s="193"/>
      <c r="G13" s="193"/>
      <c r="H13" s="193"/>
      <c r="I13" s="193"/>
      <c r="J13" s="193"/>
      <c r="K13" s="193">
        <v>11000</v>
      </c>
      <c r="L13" s="193">
        <v>11000</v>
      </c>
      <c r="M13" s="193"/>
      <c r="N13" s="193"/>
      <c r="O13" s="193"/>
    </row>
    <row r="14" spans="1:15" s="188" customFormat="1" ht="12.75">
      <c r="A14" s="191">
        <v>5</v>
      </c>
      <c r="B14" s="194" t="s">
        <v>206</v>
      </c>
      <c r="C14" s="193">
        <v>2420</v>
      </c>
      <c r="D14" s="193"/>
      <c r="E14" s="193"/>
      <c r="F14" s="193"/>
      <c r="G14" s="193"/>
      <c r="H14" s="193"/>
      <c r="I14" s="193"/>
      <c r="J14" s="193"/>
      <c r="K14" s="193">
        <v>2420</v>
      </c>
      <c r="L14" s="193"/>
      <c r="M14" s="193">
        <v>2420</v>
      </c>
      <c r="N14" s="193"/>
      <c r="O14" s="193"/>
    </row>
    <row r="15" spans="1:15" s="188" customFormat="1" ht="12.75">
      <c r="A15" s="191">
        <v>6</v>
      </c>
      <c r="B15" s="194" t="s">
        <v>201</v>
      </c>
      <c r="C15" s="193">
        <v>769.4639999999999</v>
      </c>
      <c r="D15" s="193">
        <v>769.4639999999999</v>
      </c>
      <c r="E15" s="193"/>
      <c r="F15" s="193"/>
      <c r="G15" s="193"/>
      <c r="H15" s="193"/>
      <c r="I15" s="193"/>
      <c r="J15" s="193"/>
      <c r="K15" s="193">
        <v>0</v>
      </c>
      <c r="L15" s="193"/>
      <c r="M15" s="193"/>
      <c r="N15" s="193"/>
      <c r="O15" s="193"/>
    </row>
    <row r="16" spans="1:15" s="188" customFormat="1" ht="12.75">
      <c r="A16" s="191">
        <v>7</v>
      </c>
      <c r="B16" s="194" t="s">
        <v>203</v>
      </c>
      <c r="C16" s="193">
        <v>1209.1059999999998</v>
      </c>
      <c r="D16" s="193"/>
      <c r="E16" s="193"/>
      <c r="F16" s="193"/>
      <c r="G16" s="193"/>
      <c r="H16" s="193"/>
      <c r="I16" s="193"/>
      <c r="J16" s="193"/>
      <c r="K16" s="193">
        <v>1209.1059999999998</v>
      </c>
      <c r="L16" s="193"/>
      <c r="M16" s="193">
        <v>1209.1059999999998</v>
      </c>
      <c r="N16" s="193"/>
      <c r="O16" s="193"/>
    </row>
    <row r="17" spans="1:15" s="188" customFormat="1" ht="12.75">
      <c r="A17" s="191">
        <v>8</v>
      </c>
      <c r="B17" s="194" t="s">
        <v>549</v>
      </c>
      <c r="C17" s="193">
        <v>601.567</v>
      </c>
      <c r="D17" s="193">
        <v>601.567</v>
      </c>
      <c r="E17" s="193"/>
      <c r="F17" s="193"/>
      <c r="G17" s="193"/>
      <c r="H17" s="193"/>
      <c r="I17" s="193"/>
      <c r="J17" s="193"/>
      <c r="K17" s="193">
        <v>0</v>
      </c>
      <c r="L17" s="193"/>
      <c r="M17" s="193"/>
      <c r="N17" s="193"/>
      <c r="O17" s="193"/>
    </row>
    <row r="18" spans="1:15" s="188" customFormat="1" ht="25.5">
      <c r="A18" s="191">
        <v>9</v>
      </c>
      <c r="B18" s="194" t="s">
        <v>208</v>
      </c>
      <c r="C18" s="193">
        <v>1377.4679999999998</v>
      </c>
      <c r="D18" s="193">
        <v>1377.4679999999998</v>
      </c>
      <c r="E18" s="193"/>
      <c r="F18" s="193"/>
      <c r="G18" s="193"/>
      <c r="H18" s="193"/>
      <c r="I18" s="193"/>
      <c r="J18" s="193"/>
      <c r="K18" s="193">
        <v>0</v>
      </c>
      <c r="L18" s="193"/>
      <c r="M18" s="193"/>
      <c r="N18" s="193"/>
      <c r="O18" s="193"/>
    </row>
    <row r="19" spans="1:15" s="188" customFormat="1" ht="25.5">
      <c r="A19" s="191">
        <v>10</v>
      </c>
      <c r="B19" s="194" t="s">
        <v>209</v>
      </c>
      <c r="C19" s="193">
        <v>477</v>
      </c>
      <c r="D19" s="195">
        <v>477</v>
      </c>
      <c r="E19" s="193"/>
      <c r="F19" s="193"/>
      <c r="G19" s="193"/>
      <c r="H19" s="193"/>
      <c r="I19" s="193"/>
      <c r="J19" s="193"/>
      <c r="K19" s="193">
        <v>0</v>
      </c>
      <c r="L19" s="193"/>
      <c r="M19" s="193"/>
      <c r="N19" s="193"/>
      <c r="O19" s="193"/>
    </row>
    <row r="20" spans="1:15" s="188" customFormat="1" ht="12.75">
      <c r="A20" s="191">
        <v>11</v>
      </c>
      <c r="B20" s="194" t="s">
        <v>550</v>
      </c>
      <c r="C20" s="193">
        <v>772.759</v>
      </c>
      <c r="D20" s="193">
        <v>772.759</v>
      </c>
      <c r="E20" s="193"/>
      <c r="F20" s="193"/>
      <c r="G20" s="193"/>
      <c r="H20" s="193"/>
      <c r="I20" s="193"/>
      <c r="J20" s="193"/>
      <c r="K20" s="193">
        <v>0</v>
      </c>
      <c r="L20" s="193"/>
      <c r="M20" s="193"/>
      <c r="N20" s="193"/>
      <c r="O20" s="193"/>
    </row>
    <row r="21" spans="1:15" s="188" customFormat="1" ht="12.75">
      <c r="A21" s="191">
        <v>12</v>
      </c>
      <c r="B21" s="194" t="s">
        <v>210</v>
      </c>
      <c r="C21" s="193">
        <v>5524.8209</v>
      </c>
      <c r="D21" s="193">
        <v>5524.8209</v>
      </c>
      <c r="E21" s="193"/>
      <c r="F21" s="193"/>
      <c r="G21" s="193"/>
      <c r="H21" s="193"/>
      <c r="I21" s="193"/>
      <c r="J21" s="193"/>
      <c r="K21" s="193">
        <v>0</v>
      </c>
      <c r="L21" s="193"/>
      <c r="M21" s="193"/>
      <c r="N21" s="193"/>
      <c r="O21" s="193"/>
    </row>
    <row r="22" spans="1:15" s="188" customFormat="1" ht="12.75">
      <c r="A22" s="191">
        <v>13</v>
      </c>
      <c r="B22" s="194" t="s">
        <v>211</v>
      </c>
      <c r="C22" s="193">
        <v>6580.260000000002</v>
      </c>
      <c r="D22" s="195">
        <v>6580.260000000002</v>
      </c>
      <c r="E22" s="193"/>
      <c r="F22" s="193"/>
      <c r="G22" s="193"/>
      <c r="H22" s="193"/>
      <c r="I22" s="193"/>
      <c r="J22" s="193"/>
      <c r="K22" s="193">
        <v>0</v>
      </c>
      <c r="L22" s="193"/>
      <c r="M22" s="193"/>
      <c r="N22" s="193"/>
      <c r="O22" s="193"/>
    </row>
    <row r="23" spans="1:15" s="188" customFormat="1" ht="25.5">
      <c r="A23" s="191">
        <v>14</v>
      </c>
      <c r="B23" s="194" t="s">
        <v>212</v>
      </c>
      <c r="C23" s="193">
        <v>6518.003000000001</v>
      </c>
      <c r="D23" s="193">
        <v>6518.003000000001</v>
      </c>
      <c r="E23" s="193"/>
      <c r="F23" s="193"/>
      <c r="G23" s="193"/>
      <c r="H23" s="193"/>
      <c r="I23" s="193"/>
      <c r="J23" s="193"/>
      <c r="K23" s="193">
        <v>0</v>
      </c>
      <c r="L23" s="193"/>
      <c r="M23" s="193"/>
      <c r="N23" s="193"/>
      <c r="O23" s="193"/>
    </row>
    <row r="24" spans="1:15" s="188" customFormat="1" ht="25.5">
      <c r="A24" s="191">
        <v>15</v>
      </c>
      <c r="B24" s="194" t="s">
        <v>213</v>
      </c>
      <c r="C24" s="193">
        <v>482.52000000000044</v>
      </c>
      <c r="D24" s="193">
        <v>482.52000000000044</v>
      </c>
      <c r="E24" s="193"/>
      <c r="F24" s="193"/>
      <c r="G24" s="193"/>
      <c r="H24" s="193"/>
      <c r="I24" s="193"/>
      <c r="J24" s="193"/>
      <c r="K24" s="193">
        <v>0</v>
      </c>
      <c r="L24" s="193"/>
      <c r="M24" s="193"/>
      <c r="N24" s="193"/>
      <c r="O24" s="193"/>
    </row>
    <row r="25" spans="1:15" s="188" customFormat="1" ht="12.75">
      <c r="A25" s="191">
        <v>16</v>
      </c>
      <c r="B25" s="194" t="s">
        <v>214</v>
      </c>
      <c r="C25" s="193">
        <v>5448.0999999999985</v>
      </c>
      <c r="D25" s="193">
        <v>5448.0999999999985</v>
      </c>
      <c r="E25" s="193"/>
      <c r="F25" s="193"/>
      <c r="G25" s="193"/>
      <c r="H25" s="193"/>
      <c r="I25" s="193"/>
      <c r="J25" s="193"/>
      <c r="K25" s="193">
        <v>0</v>
      </c>
      <c r="L25" s="193"/>
      <c r="M25" s="193"/>
      <c r="N25" s="193"/>
      <c r="O25" s="193"/>
    </row>
    <row r="26" spans="1:15" s="188" customFormat="1" ht="25.5">
      <c r="A26" s="191">
        <v>17</v>
      </c>
      <c r="B26" s="194" t="s">
        <v>215</v>
      </c>
      <c r="C26" s="193">
        <v>1304.103</v>
      </c>
      <c r="D26" s="193">
        <v>1304.103</v>
      </c>
      <c r="E26" s="193"/>
      <c r="F26" s="193"/>
      <c r="G26" s="193"/>
      <c r="H26" s="193"/>
      <c r="I26" s="193"/>
      <c r="J26" s="193"/>
      <c r="K26" s="193">
        <v>0</v>
      </c>
      <c r="L26" s="193"/>
      <c r="M26" s="193"/>
      <c r="N26" s="193"/>
      <c r="O26" s="193"/>
    </row>
    <row r="27" spans="1:15" s="188" customFormat="1" ht="12.75">
      <c r="A27" s="191">
        <v>18</v>
      </c>
      <c r="B27" s="194" t="s">
        <v>408</v>
      </c>
      <c r="C27" s="193">
        <v>1500</v>
      </c>
      <c r="D27" s="193"/>
      <c r="E27" s="193"/>
      <c r="F27" s="193"/>
      <c r="G27" s="193"/>
      <c r="H27" s="193"/>
      <c r="I27" s="193"/>
      <c r="J27" s="193"/>
      <c r="K27" s="193">
        <v>0</v>
      </c>
      <c r="L27" s="193"/>
      <c r="M27" s="193"/>
      <c r="N27" s="193">
        <v>1500</v>
      </c>
      <c r="O27" s="193"/>
    </row>
    <row r="28" spans="1:15" s="188" customFormat="1" ht="12.75">
      <c r="A28" s="191">
        <v>19</v>
      </c>
      <c r="B28" s="194" t="s">
        <v>409</v>
      </c>
      <c r="C28" s="193">
        <v>105850</v>
      </c>
      <c r="D28" s="193"/>
      <c r="E28" s="193">
        <v>105850</v>
      </c>
      <c r="F28" s="193"/>
      <c r="G28" s="193"/>
      <c r="H28" s="193"/>
      <c r="I28" s="193"/>
      <c r="J28" s="193"/>
      <c r="K28" s="193">
        <v>0</v>
      </c>
      <c r="L28" s="193"/>
      <c r="M28" s="193"/>
      <c r="N28" s="193"/>
      <c r="O28" s="193"/>
    </row>
    <row r="29" spans="1:15" s="188" customFormat="1" ht="12.75">
      <c r="A29" s="191">
        <v>20</v>
      </c>
      <c r="B29" s="194" t="s">
        <v>410</v>
      </c>
      <c r="C29" s="193">
        <v>584.274</v>
      </c>
      <c r="D29" s="193"/>
      <c r="E29" s="193">
        <v>584.274</v>
      </c>
      <c r="F29" s="193"/>
      <c r="G29" s="193"/>
      <c r="H29" s="193"/>
      <c r="I29" s="193"/>
      <c r="J29" s="193"/>
      <c r="K29" s="193">
        <v>0</v>
      </c>
      <c r="L29" s="193"/>
      <c r="M29" s="193"/>
      <c r="N29" s="193"/>
      <c r="O29" s="193"/>
    </row>
    <row r="30" spans="1:15" s="188" customFormat="1" ht="12.75">
      <c r="A30" s="191">
        <v>21</v>
      </c>
      <c r="B30" s="194" t="s">
        <v>380</v>
      </c>
      <c r="C30" s="193">
        <v>20000</v>
      </c>
      <c r="D30" s="193"/>
      <c r="E30" s="193">
        <v>20000</v>
      </c>
      <c r="F30" s="193"/>
      <c r="G30" s="193"/>
      <c r="H30" s="193"/>
      <c r="I30" s="193"/>
      <c r="J30" s="193"/>
      <c r="K30" s="193">
        <v>0</v>
      </c>
      <c r="L30" s="193"/>
      <c r="M30" s="193"/>
      <c r="N30" s="193"/>
      <c r="O30" s="193"/>
    </row>
    <row r="31" spans="1:15" s="188" customFormat="1" ht="12.75">
      <c r="A31" s="191">
        <v>22</v>
      </c>
      <c r="B31" s="194" t="s">
        <v>551</v>
      </c>
      <c r="C31" s="193">
        <v>825.4369999999999</v>
      </c>
      <c r="D31" s="193"/>
      <c r="E31" s="193"/>
      <c r="F31" s="195">
        <v>825.4369999999999</v>
      </c>
      <c r="G31" s="193"/>
      <c r="H31" s="193"/>
      <c r="I31" s="193"/>
      <c r="J31" s="193"/>
      <c r="K31" s="193">
        <v>0</v>
      </c>
      <c r="L31" s="193"/>
      <c r="M31" s="193"/>
      <c r="N31" s="193"/>
      <c r="O31" s="193"/>
    </row>
    <row r="32" spans="1:15" s="188" customFormat="1" ht="12.75">
      <c r="A32" s="191">
        <v>23</v>
      </c>
      <c r="B32" s="194" t="s">
        <v>552</v>
      </c>
      <c r="C32" s="193">
        <v>5505.0784</v>
      </c>
      <c r="D32" s="193"/>
      <c r="E32" s="193"/>
      <c r="F32" s="193">
        <v>5505.0784</v>
      </c>
      <c r="G32" s="193"/>
      <c r="H32" s="193"/>
      <c r="I32" s="193"/>
      <c r="J32" s="193"/>
      <c r="K32" s="193">
        <v>0</v>
      </c>
      <c r="L32" s="193"/>
      <c r="M32" s="193"/>
      <c r="N32" s="193"/>
      <c r="O32" s="193"/>
    </row>
    <row r="33" spans="1:15" s="188" customFormat="1" ht="25.5">
      <c r="A33" s="191">
        <v>24</v>
      </c>
      <c r="B33" s="194" t="s">
        <v>216</v>
      </c>
      <c r="C33" s="193">
        <v>6126.489</v>
      </c>
      <c r="D33" s="193"/>
      <c r="E33" s="193"/>
      <c r="F33" s="193"/>
      <c r="G33" s="193"/>
      <c r="H33" s="193"/>
      <c r="I33" s="193"/>
      <c r="J33" s="193"/>
      <c r="K33" s="193">
        <v>0</v>
      </c>
      <c r="L33" s="193"/>
      <c r="M33" s="193"/>
      <c r="N33" s="193"/>
      <c r="O33" s="193">
        <v>6126.489</v>
      </c>
    </row>
    <row r="34" spans="1:15" s="188" customFormat="1" ht="25.5">
      <c r="A34" s="191">
        <v>25</v>
      </c>
      <c r="B34" s="194" t="s">
        <v>217</v>
      </c>
      <c r="C34" s="193">
        <v>5267.875</v>
      </c>
      <c r="D34" s="193"/>
      <c r="E34" s="193"/>
      <c r="F34" s="193">
        <v>5267.875</v>
      </c>
      <c r="G34" s="193"/>
      <c r="H34" s="193"/>
      <c r="I34" s="193"/>
      <c r="J34" s="193"/>
      <c r="K34" s="193">
        <v>0</v>
      </c>
      <c r="L34" s="193"/>
      <c r="M34" s="193"/>
      <c r="N34" s="193"/>
      <c r="O34" s="193"/>
    </row>
    <row r="35" spans="1:15" s="188" customFormat="1" ht="12.75">
      <c r="A35" s="191">
        <v>26</v>
      </c>
      <c r="B35" s="194" t="s">
        <v>218</v>
      </c>
      <c r="C35" s="193">
        <v>25464.559999999998</v>
      </c>
      <c r="D35" s="193"/>
      <c r="E35" s="193"/>
      <c r="F35" s="193">
        <v>25464.559999999998</v>
      </c>
      <c r="G35" s="193"/>
      <c r="H35" s="193"/>
      <c r="I35" s="193"/>
      <c r="J35" s="193"/>
      <c r="K35" s="193">
        <v>0</v>
      </c>
      <c r="L35" s="193"/>
      <c r="M35" s="193"/>
      <c r="N35" s="193"/>
      <c r="O35" s="193"/>
    </row>
    <row r="36" spans="1:15" s="188" customFormat="1" ht="12.75">
      <c r="A36" s="191">
        <v>27</v>
      </c>
      <c r="B36" s="194" t="s">
        <v>553</v>
      </c>
      <c r="C36" s="193">
        <v>2073.2670000000007</v>
      </c>
      <c r="D36" s="193"/>
      <c r="E36" s="193"/>
      <c r="F36" s="193">
        <v>2073.2670000000007</v>
      </c>
      <c r="G36" s="193"/>
      <c r="H36" s="193"/>
      <c r="I36" s="193"/>
      <c r="J36" s="193"/>
      <c r="K36" s="193">
        <v>0</v>
      </c>
      <c r="L36" s="193"/>
      <c r="M36" s="193"/>
      <c r="N36" s="193"/>
      <c r="O36" s="193"/>
    </row>
    <row r="37" spans="1:15" s="188" customFormat="1" ht="12.75">
      <c r="A37" s="191">
        <v>28</v>
      </c>
      <c r="B37" s="194" t="s">
        <v>219</v>
      </c>
      <c r="C37" s="193">
        <v>4038.112000000001</v>
      </c>
      <c r="D37" s="193"/>
      <c r="E37" s="193"/>
      <c r="F37" s="193">
        <v>4038.112000000001</v>
      </c>
      <c r="G37" s="193"/>
      <c r="H37" s="193"/>
      <c r="I37" s="193"/>
      <c r="J37" s="193"/>
      <c r="K37" s="193">
        <v>0</v>
      </c>
      <c r="L37" s="193"/>
      <c r="M37" s="193"/>
      <c r="N37" s="193"/>
      <c r="O37" s="193"/>
    </row>
    <row r="38" spans="1:15" s="188" customFormat="1" ht="63.75">
      <c r="A38" s="191">
        <v>29</v>
      </c>
      <c r="B38" s="194" t="s">
        <v>220</v>
      </c>
      <c r="C38" s="193">
        <v>78000</v>
      </c>
      <c r="D38" s="193"/>
      <c r="E38" s="193"/>
      <c r="F38" s="193"/>
      <c r="G38" s="193"/>
      <c r="H38" s="193"/>
      <c r="I38" s="193"/>
      <c r="J38" s="193"/>
      <c r="K38" s="193">
        <v>78000</v>
      </c>
      <c r="L38" s="193"/>
      <c r="M38" s="193">
        <v>70000</v>
      </c>
      <c r="N38" s="193"/>
      <c r="O38" s="193"/>
    </row>
    <row r="39" spans="1:15" s="188" customFormat="1" ht="12.75">
      <c r="A39" s="191">
        <v>30</v>
      </c>
      <c r="B39" s="194" t="s">
        <v>221</v>
      </c>
      <c r="C39" s="193">
        <v>21000</v>
      </c>
      <c r="D39" s="193"/>
      <c r="E39" s="193"/>
      <c r="F39" s="193"/>
      <c r="G39" s="193"/>
      <c r="H39" s="193"/>
      <c r="I39" s="193"/>
      <c r="J39" s="193"/>
      <c r="K39" s="193">
        <v>21000</v>
      </c>
      <c r="L39" s="193"/>
      <c r="M39" s="193"/>
      <c r="N39" s="193"/>
      <c r="O39" s="193"/>
    </row>
    <row r="40" spans="1:15" s="188" customFormat="1" ht="12.75">
      <c r="A40" s="191">
        <v>31</v>
      </c>
      <c r="B40" s="194" t="s">
        <v>202</v>
      </c>
      <c r="C40" s="193">
        <v>1000</v>
      </c>
      <c r="D40" s="193"/>
      <c r="E40" s="193"/>
      <c r="F40" s="193"/>
      <c r="G40" s="193"/>
      <c r="H40" s="193"/>
      <c r="I40" s="193"/>
      <c r="J40" s="193"/>
      <c r="K40" s="193">
        <v>1000</v>
      </c>
      <c r="L40" s="193"/>
      <c r="M40" s="193"/>
      <c r="N40" s="193"/>
      <c r="O40" s="193"/>
    </row>
    <row r="41" spans="1:15" s="188" customFormat="1" ht="12.75">
      <c r="A41" s="196">
        <v>32</v>
      </c>
      <c r="B41" s="197" t="s">
        <v>222</v>
      </c>
      <c r="C41" s="198">
        <v>1198.7700000000004</v>
      </c>
      <c r="D41" s="198"/>
      <c r="E41" s="198"/>
      <c r="F41" s="198"/>
      <c r="G41" s="198"/>
      <c r="H41" s="198"/>
      <c r="I41" s="198"/>
      <c r="J41" s="198"/>
      <c r="K41" s="198">
        <v>0</v>
      </c>
      <c r="L41" s="198"/>
      <c r="M41" s="198"/>
      <c r="N41" s="198">
        <v>1198.7700000000004</v>
      </c>
      <c r="O41" s="198"/>
    </row>
  </sheetData>
  <sheetProtection/>
  <mergeCells count="18">
    <mergeCell ref="L1:O1"/>
    <mergeCell ref="A6:A7"/>
    <mergeCell ref="B6:B7"/>
    <mergeCell ref="C6:C7"/>
    <mergeCell ref="D6:D7"/>
    <mergeCell ref="F6:F7"/>
    <mergeCell ref="G6:G7"/>
    <mergeCell ref="H6:H7"/>
    <mergeCell ref="I6:I7"/>
    <mergeCell ref="J6:J7"/>
    <mergeCell ref="K6:K7"/>
    <mergeCell ref="A2:O2"/>
    <mergeCell ref="A3:O3"/>
    <mergeCell ref="M5:O5"/>
    <mergeCell ref="L6:M6"/>
    <mergeCell ref="N6:N7"/>
    <mergeCell ref="O6:O7"/>
    <mergeCell ref="E6:E7"/>
  </mergeCells>
  <printOptions/>
  <pageMargins left="0.58" right="0.3" top="0.51" bottom="0.49" header="0.5" footer="0.5"/>
  <pageSetup horizontalDpi="600" verticalDpi="600" orientation="landscape"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P64"/>
  <sheetViews>
    <sheetView zoomScalePageLayoutView="0" workbookViewId="0" topLeftCell="A1">
      <selection activeCell="B59" sqref="B59"/>
    </sheetView>
  </sheetViews>
  <sheetFormatPr defaultColWidth="9.140625" defaultRowHeight="15"/>
  <cols>
    <col min="1" max="1" width="3.28125" style="205" bestFit="1" customWidth="1"/>
    <col min="2" max="2" width="33.7109375" style="205" customWidth="1"/>
    <col min="3" max="3" width="8.28125" style="205" customWidth="1"/>
    <col min="4" max="8" width="7.57421875" style="205" customWidth="1"/>
    <col min="9" max="9" width="6.00390625" style="205" customWidth="1"/>
    <col min="10" max="12" width="7.57421875" style="205" customWidth="1"/>
    <col min="13" max="13" width="8.28125" style="205" customWidth="1"/>
    <col min="14" max="16" width="7.57421875" style="205" customWidth="1"/>
    <col min="17" max="16384" width="9.140625" style="205" customWidth="1"/>
  </cols>
  <sheetData>
    <row r="1" spans="12:16" ht="16.5">
      <c r="L1" s="368" t="s">
        <v>400</v>
      </c>
      <c r="M1" s="368"/>
      <c r="N1" s="368"/>
      <c r="O1" s="368"/>
      <c r="P1" s="368"/>
    </row>
    <row r="2" spans="1:16" ht="41.25" customHeight="1">
      <c r="A2" s="380" t="s">
        <v>575</v>
      </c>
      <c r="B2" s="380"/>
      <c r="C2" s="380"/>
      <c r="D2" s="380"/>
      <c r="E2" s="380"/>
      <c r="F2" s="380"/>
      <c r="G2" s="380"/>
      <c r="H2" s="380"/>
      <c r="I2" s="380"/>
      <c r="J2" s="380"/>
      <c r="K2" s="380"/>
      <c r="L2" s="380"/>
      <c r="M2" s="380"/>
      <c r="N2" s="380"/>
      <c r="O2" s="380"/>
      <c r="P2" s="380"/>
    </row>
    <row r="3" spans="1:16" ht="16.5">
      <c r="A3" s="370" t="str">
        <f>'Biểu 48'!A3:D3</f>
        <v>(Kèm theo Công văn số: 42/STC-KHNS ngày 06/01/2020 của Sở Tài chính Hải Dương)</v>
      </c>
      <c r="B3" s="370"/>
      <c r="C3" s="370"/>
      <c r="D3" s="370"/>
      <c r="E3" s="370"/>
      <c r="F3" s="370"/>
      <c r="G3" s="370"/>
      <c r="H3" s="370"/>
      <c r="I3" s="370"/>
      <c r="J3" s="370"/>
      <c r="K3" s="370"/>
      <c r="L3" s="370"/>
      <c r="M3" s="370"/>
      <c r="N3" s="370"/>
      <c r="O3" s="370"/>
      <c r="P3" s="370"/>
    </row>
    <row r="4" spans="1:16" ht="12">
      <c r="A4" s="206"/>
      <c r="B4" s="206"/>
      <c r="C4" s="206"/>
      <c r="D4" s="206"/>
      <c r="E4" s="206"/>
      <c r="F4" s="206"/>
      <c r="G4" s="206"/>
      <c r="H4" s="206"/>
      <c r="I4" s="206"/>
      <c r="J4" s="206"/>
      <c r="K4" s="206"/>
      <c r="L4" s="206"/>
      <c r="M4" s="206"/>
      <c r="N4" s="206"/>
      <c r="O4" s="206"/>
      <c r="P4" s="206"/>
    </row>
    <row r="5" spans="14:16" ht="15" customHeight="1">
      <c r="N5" s="381" t="s">
        <v>31</v>
      </c>
      <c r="O5" s="381"/>
      <c r="P5" s="381"/>
    </row>
    <row r="6" spans="1:16" ht="12" customHeight="1">
      <c r="A6" s="378" t="s">
        <v>32</v>
      </c>
      <c r="B6" s="378" t="s">
        <v>555</v>
      </c>
      <c r="C6" s="379" t="s">
        <v>226</v>
      </c>
      <c r="D6" s="377" t="s">
        <v>227</v>
      </c>
      <c r="E6" s="377" t="s">
        <v>228</v>
      </c>
      <c r="F6" s="377" t="s">
        <v>168</v>
      </c>
      <c r="G6" s="377" t="s">
        <v>170</v>
      </c>
      <c r="H6" s="377" t="s">
        <v>172</v>
      </c>
      <c r="I6" s="377" t="s">
        <v>174</v>
      </c>
      <c r="J6" s="377" t="s">
        <v>176</v>
      </c>
      <c r="K6" s="377" t="s">
        <v>178</v>
      </c>
      <c r="L6" s="382" t="s">
        <v>315</v>
      </c>
      <c r="M6" s="382"/>
      <c r="N6" s="377" t="s">
        <v>185</v>
      </c>
      <c r="O6" s="377" t="s">
        <v>182</v>
      </c>
      <c r="P6" s="377" t="s">
        <v>229</v>
      </c>
    </row>
    <row r="7" spans="1:16" ht="39.75" customHeight="1">
      <c r="A7" s="378"/>
      <c r="B7" s="378"/>
      <c r="C7" s="379"/>
      <c r="D7" s="377"/>
      <c r="E7" s="377"/>
      <c r="F7" s="377"/>
      <c r="G7" s="377"/>
      <c r="H7" s="377"/>
      <c r="I7" s="377"/>
      <c r="J7" s="377"/>
      <c r="K7" s="377"/>
      <c r="L7" s="382" t="s">
        <v>230</v>
      </c>
      <c r="M7" s="382" t="s">
        <v>231</v>
      </c>
      <c r="N7" s="377"/>
      <c r="O7" s="377"/>
      <c r="P7" s="377"/>
    </row>
    <row r="8" spans="1:16" ht="12">
      <c r="A8" s="378"/>
      <c r="B8" s="378"/>
      <c r="C8" s="379"/>
      <c r="D8" s="377"/>
      <c r="E8" s="377"/>
      <c r="F8" s="377"/>
      <c r="G8" s="377"/>
      <c r="H8" s="377"/>
      <c r="I8" s="377"/>
      <c r="J8" s="377"/>
      <c r="K8" s="377"/>
      <c r="L8" s="382"/>
      <c r="M8" s="382"/>
      <c r="N8" s="377"/>
      <c r="O8" s="377"/>
      <c r="P8" s="377"/>
    </row>
    <row r="9" spans="1:16" ht="12">
      <c r="A9" s="378"/>
      <c r="B9" s="378"/>
      <c r="C9" s="379"/>
      <c r="D9" s="377"/>
      <c r="E9" s="377"/>
      <c r="F9" s="377"/>
      <c r="G9" s="377"/>
      <c r="H9" s="377"/>
      <c r="I9" s="377"/>
      <c r="J9" s="377"/>
      <c r="K9" s="377"/>
      <c r="L9" s="382"/>
      <c r="M9" s="382"/>
      <c r="N9" s="377"/>
      <c r="O9" s="377"/>
      <c r="P9" s="377"/>
    </row>
    <row r="10" spans="1:16" ht="12.75">
      <c r="A10" s="214"/>
      <c r="B10" s="214"/>
      <c r="C10" s="214" t="s">
        <v>560</v>
      </c>
      <c r="D10" s="214" t="s">
        <v>561</v>
      </c>
      <c r="E10" s="214" t="s">
        <v>562</v>
      </c>
      <c r="F10" s="214" t="s">
        <v>563</v>
      </c>
      <c r="G10" s="214" t="s">
        <v>564</v>
      </c>
      <c r="H10" s="214" t="s">
        <v>565</v>
      </c>
      <c r="I10" s="214" t="s">
        <v>566</v>
      </c>
      <c r="J10" s="214" t="s">
        <v>567</v>
      </c>
      <c r="K10" s="214" t="s">
        <v>568</v>
      </c>
      <c r="L10" s="214" t="s">
        <v>569</v>
      </c>
      <c r="M10" s="214" t="s">
        <v>570</v>
      </c>
      <c r="N10" s="214" t="s">
        <v>571</v>
      </c>
      <c r="O10" s="214" t="s">
        <v>572</v>
      </c>
      <c r="P10" s="214" t="s">
        <v>573</v>
      </c>
    </row>
    <row r="11" spans="1:16" ht="12.75">
      <c r="A11" s="208"/>
      <c r="B11" s="215" t="s">
        <v>556</v>
      </c>
      <c r="C11" s="216">
        <f>SUM(C12:C64)</f>
        <v>2827259.3148257043</v>
      </c>
      <c r="D11" s="217">
        <f>SUM(D12:D64)</f>
        <v>626878.1383079238</v>
      </c>
      <c r="E11" s="217">
        <f aca="true" t="shared" si="0" ref="E11:P11">SUM(E12:E64)</f>
        <v>40420</v>
      </c>
      <c r="F11" s="217">
        <f t="shared" si="0"/>
        <v>953235</v>
      </c>
      <c r="G11" s="217">
        <f t="shared" si="0"/>
        <v>72923.93425925926</v>
      </c>
      <c r="H11" s="217">
        <f t="shared" si="0"/>
        <v>20105</v>
      </c>
      <c r="I11" s="217">
        <f t="shared" si="0"/>
        <v>0</v>
      </c>
      <c r="J11" s="217">
        <f t="shared" si="0"/>
        <v>12425</v>
      </c>
      <c r="K11" s="217">
        <f t="shared" si="0"/>
        <v>201141.19166666665</v>
      </c>
      <c r="L11" s="217">
        <f t="shared" si="0"/>
        <v>74618.2</v>
      </c>
      <c r="M11" s="217">
        <f t="shared" si="0"/>
        <v>126522.99166666667</v>
      </c>
      <c r="N11" s="217">
        <f t="shared" si="0"/>
        <v>493236.80205607624</v>
      </c>
      <c r="O11" s="217">
        <f t="shared" si="0"/>
        <v>215811.24853577794</v>
      </c>
      <c r="P11" s="217">
        <f t="shared" si="0"/>
        <v>191083</v>
      </c>
    </row>
    <row r="12" spans="1:16" ht="12.75">
      <c r="A12" s="218">
        <v>1</v>
      </c>
      <c r="B12" s="219" t="s">
        <v>232</v>
      </c>
      <c r="C12" s="220">
        <f>SUM(D12:P12)-L12-M12</f>
        <v>217174.66315789468</v>
      </c>
      <c r="D12" s="221"/>
      <c r="E12" s="221"/>
      <c r="F12" s="221"/>
      <c r="G12" s="221"/>
      <c r="H12" s="221"/>
      <c r="I12" s="221"/>
      <c r="J12" s="221"/>
      <c r="K12" s="221">
        <f>L12+M12</f>
        <v>149236.4</v>
      </c>
      <c r="L12" s="221">
        <v>74618.2</v>
      </c>
      <c r="M12" s="221">
        <v>74618.2</v>
      </c>
      <c r="N12" s="221">
        <v>17067.263157894737</v>
      </c>
      <c r="O12" s="221"/>
      <c r="P12" s="221">
        <v>50871</v>
      </c>
    </row>
    <row r="13" spans="1:16" ht="12.75">
      <c r="A13" s="209">
        <v>2</v>
      </c>
      <c r="B13" s="210" t="s">
        <v>233</v>
      </c>
      <c r="C13" s="220">
        <f aca="true" t="shared" si="1" ref="C13:C64">SUM(D13:P13)-L13-M13</f>
        <v>108705.58280051152</v>
      </c>
      <c r="D13" s="202">
        <v>1504</v>
      </c>
      <c r="E13" s="202"/>
      <c r="F13" s="202"/>
      <c r="G13" s="202"/>
      <c r="H13" s="202"/>
      <c r="I13" s="202"/>
      <c r="J13" s="202">
        <v>180</v>
      </c>
      <c r="K13" s="221">
        <f>L13+M13</f>
        <v>51424.79166666667</v>
      </c>
      <c r="L13" s="202"/>
      <c r="M13" s="221">
        <v>51424.79166666667</v>
      </c>
      <c r="N13" s="202">
        <v>35276.79113384485</v>
      </c>
      <c r="O13" s="202"/>
      <c r="P13" s="202">
        <v>20320</v>
      </c>
    </row>
    <row r="14" spans="1:16" ht="24">
      <c r="A14" s="218">
        <v>3</v>
      </c>
      <c r="B14" s="210" t="s">
        <v>557</v>
      </c>
      <c r="C14" s="220">
        <f t="shared" si="1"/>
        <v>480</v>
      </c>
      <c r="D14" s="203"/>
      <c r="E14" s="203"/>
      <c r="F14" s="203"/>
      <c r="G14" s="203"/>
      <c r="H14" s="203"/>
      <c r="I14" s="203"/>
      <c r="J14" s="203"/>
      <c r="K14" s="221">
        <f>L14+M14</f>
        <v>480</v>
      </c>
      <c r="L14" s="203"/>
      <c r="M14" s="221">
        <v>480</v>
      </c>
      <c r="N14" s="203"/>
      <c r="O14" s="203"/>
      <c r="P14" s="203"/>
    </row>
    <row r="15" spans="1:16" ht="24">
      <c r="A15" s="209">
        <v>4</v>
      </c>
      <c r="B15" s="210" t="s">
        <v>558</v>
      </c>
      <c r="C15" s="220">
        <f t="shared" si="1"/>
        <v>2730</v>
      </c>
      <c r="D15" s="203"/>
      <c r="E15" s="203"/>
      <c r="F15" s="203"/>
      <c r="G15" s="203"/>
      <c r="H15" s="203"/>
      <c r="I15" s="203"/>
      <c r="J15" s="203"/>
      <c r="K15" s="221"/>
      <c r="L15" s="203"/>
      <c r="M15" s="221"/>
      <c r="N15" s="203"/>
      <c r="O15" s="203"/>
      <c r="P15" s="203">
        <v>2730</v>
      </c>
    </row>
    <row r="16" spans="1:16" ht="12.75">
      <c r="A16" s="218">
        <v>5</v>
      </c>
      <c r="B16" s="210" t="s">
        <v>234</v>
      </c>
      <c r="C16" s="220">
        <f t="shared" si="1"/>
        <v>20962</v>
      </c>
      <c r="D16" s="203"/>
      <c r="E16" s="203"/>
      <c r="F16" s="203"/>
      <c r="G16" s="203"/>
      <c r="H16" s="203"/>
      <c r="I16" s="203"/>
      <c r="J16" s="203">
        <v>10868</v>
      </c>
      <c r="K16" s="221"/>
      <c r="L16" s="203"/>
      <c r="M16" s="221"/>
      <c r="N16" s="203">
        <v>9794</v>
      </c>
      <c r="O16" s="203"/>
      <c r="P16" s="203">
        <v>300</v>
      </c>
    </row>
    <row r="17" spans="1:16" ht="12.75">
      <c r="A17" s="209">
        <v>6</v>
      </c>
      <c r="B17" s="210" t="s">
        <v>235</v>
      </c>
      <c r="C17" s="220">
        <f t="shared" si="1"/>
        <v>14749.767441860466</v>
      </c>
      <c r="D17" s="203"/>
      <c r="E17" s="203"/>
      <c r="F17" s="203"/>
      <c r="G17" s="203"/>
      <c r="H17" s="203"/>
      <c r="I17" s="203"/>
      <c r="J17" s="203"/>
      <c r="K17" s="221"/>
      <c r="L17" s="203"/>
      <c r="M17" s="221"/>
      <c r="N17" s="203">
        <v>14749.767441860466</v>
      </c>
      <c r="O17" s="203"/>
      <c r="P17" s="203"/>
    </row>
    <row r="18" spans="1:16" ht="12.75">
      <c r="A18" s="218">
        <v>7</v>
      </c>
      <c r="B18" s="210" t="s">
        <v>236</v>
      </c>
      <c r="C18" s="220">
        <f t="shared" si="1"/>
        <v>9857</v>
      </c>
      <c r="D18" s="203">
        <v>315</v>
      </c>
      <c r="E18" s="203"/>
      <c r="F18" s="203"/>
      <c r="G18" s="203"/>
      <c r="H18" s="203"/>
      <c r="I18" s="203"/>
      <c r="J18" s="203"/>
      <c r="K18" s="221"/>
      <c r="L18" s="203"/>
      <c r="M18" s="221"/>
      <c r="N18" s="203">
        <v>9542</v>
      </c>
      <c r="O18" s="203"/>
      <c r="P18" s="203"/>
    </row>
    <row r="19" spans="1:16" ht="12.75">
      <c r="A19" s="209">
        <v>8</v>
      </c>
      <c r="B19" s="210" t="s">
        <v>237</v>
      </c>
      <c r="C19" s="220">
        <f t="shared" si="1"/>
        <v>13875.285714285714</v>
      </c>
      <c r="D19" s="203">
        <v>990</v>
      </c>
      <c r="E19" s="203"/>
      <c r="F19" s="203"/>
      <c r="G19" s="203"/>
      <c r="H19" s="203"/>
      <c r="I19" s="203"/>
      <c r="J19" s="203"/>
      <c r="K19" s="221"/>
      <c r="L19" s="203"/>
      <c r="M19" s="221"/>
      <c r="N19" s="203">
        <v>10031.285714285714</v>
      </c>
      <c r="O19" s="203">
        <v>2854</v>
      </c>
      <c r="P19" s="203"/>
    </row>
    <row r="20" spans="1:16" ht="12.75">
      <c r="A20" s="218">
        <v>9</v>
      </c>
      <c r="B20" s="210" t="s">
        <v>238</v>
      </c>
      <c r="C20" s="220">
        <f t="shared" si="1"/>
        <v>10316.571428571428</v>
      </c>
      <c r="D20" s="203">
        <v>315</v>
      </c>
      <c r="E20" s="203"/>
      <c r="F20" s="203"/>
      <c r="G20" s="203"/>
      <c r="H20" s="203"/>
      <c r="I20" s="203"/>
      <c r="J20" s="203"/>
      <c r="K20" s="221"/>
      <c r="L20" s="203"/>
      <c r="M20" s="221"/>
      <c r="N20" s="203">
        <v>10001.571428571428</v>
      </c>
      <c r="O20" s="203"/>
      <c r="P20" s="203"/>
    </row>
    <row r="21" spans="1:16" ht="12.75">
      <c r="A21" s="209">
        <v>10</v>
      </c>
      <c r="B21" s="210" t="s">
        <v>239</v>
      </c>
      <c r="C21" s="220">
        <f t="shared" si="1"/>
        <v>30094.204545454544</v>
      </c>
      <c r="D21" s="203">
        <v>458</v>
      </c>
      <c r="E21" s="203"/>
      <c r="F21" s="203"/>
      <c r="G21" s="203"/>
      <c r="H21" s="203"/>
      <c r="I21" s="203"/>
      <c r="J21" s="203"/>
      <c r="K21" s="221"/>
      <c r="L21" s="203"/>
      <c r="M21" s="221"/>
      <c r="N21" s="203">
        <v>29636.204545454544</v>
      </c>
      <c r="O21" s="203"/>
      <c r="P21" s="203"/>
    </row>
    <row r="22" spans="1:16" ht="12.75">
      <c r="A22" s="218">
        <v>11</v>
      </c>
      <c r="B22" s="210" t="s">
        <v>559</v>
      </c>
      <c r="C22" s="220">
        <f t="shared" si="1"/>
        <v>0</v>
      </c>
      <c r="D22" s="203"/>
      <c r="E22" s="203"/>
      <c r="F22" s="203"/>
      <c r="G22" s="203"/>
      <c r="H22" s="203"/>
      <c r="I22" s="203"/>
      <c r="J22" s="203"/>
      <c r="K22" s="221"/>
      <c r="L22" s="203"/>
      <c r="M22" s="221"/>
      <c r="N22" s="203"/>
      <c r="O22" s="203"/>
      <c r="P22" s="203"/>
    </row>
    <row r="23" spans="1:16" ht="12.75">
      <c r="A23" s="209">
        <v>12</v>
      </c>
      <c r="B23" s="210" t="s">
        <v>240</v>
      </c>
      <c r="C23" s="220">
        <f t="shared" si="1"/>
        <v>11849.090909090908</v>
      </c>
      <c r="D23" s="203">
        <v>252</v>
      </c>
      <c r="E23" s="203"/>
      <c r="F23" s="203"/>
      <c r="G23" s="203"/>
      <c r="H23" s="203"/>
      <c r="I23" s="203"/>
      <c r="J23" s="203"/>
      <c r="K23" s="221"/>
      <c r="L23" s="203"/>
      <c r="M23" s="221"/>
      <c r="N23" s="203">
        <v>11597.090909090908</v>
      </c>
      <c r="O23" s="203"/>
      <c r="P23" s="203"/>
    </row>
    <row r="24" spans="1:16" ht="12.75">
      <c r="A24" s="218">
        <v>13</v>
      </c>
      <c r="B24" s="210" t="s">
        <v>241</v>
      </c>
      <c r="C24" s="220">
        <f t="shared" si="1"/>
        <v>436501.5471698113</v>
      </c>
      <c r="D24" s="203">
        <v>428238</v>
      </c>
      <c r="E24" s="203"/>
      <c r="F24" s="203"/>
      <c r="G24" s="203"/>
      <c r="H24" s="203"/>
      <c r="I24" s="203"/>
      <c r="J24" s="203"/>
      <c r="K24" s="221"/>
      <c r="L24" s="203"/>
      <c r="M24" s="221"/>
      <c r="N24" s="203">
        <v>8263.54716981132</v>
      </c>
      <c r="O24" s="203"/>
      <c r="P24" s="203"/>
    </row>
    <row r="25" spans="1:16" ht="12.75">
      <c r="A25" s="209">
        <v>14</v>
      </c>
      <c r="B25" s="210" t="s">
        <v>242</v>
      </c>
      <c r="C25" s="220">
        <f t="shared" si="1"/>
        <v>19097.016666666666</v>
      </c>
      <c r="D25" s="203">
        <v>19097.016666666666</v>
      </c>
      <c r="E25" s="203"/>
      <c r="F25" s="203"/>
      <c r="G25" s="203"/>
      <c r="H25" s="203"/>
      <c r="I25" s="203"/>
      <c r="J25" s="203"/>
      <c r="K25" s="221"/>
      <c r="L25" s="203"/>
      <c r="M25" s="221"/>
      <c r="N25" s="203"/>
      <c r="O25" s="203"/>
      <c r="P25" s="203"/>
    </row>
    <row r="26" spans="1:16" ht="12.75">
      <c r="A26" s="218">
        <v>15</v>
      </c>
      <c r="B26" s="210" t="s">
        <v>243</v>
      </c>
      <c r="C26" s="220">
        <f t="shared" si="1"/>
        <v>20887</v>
      </c>
      <c r="D26" s="203">
        <v>20887</v>
      </c>
      <c r="E26" s="203"/>
      <c r="F26" s="203"/>
      <c r="G26" s="203"/>
      <c r="H26" s="203"/>
      <c r="I26" s="203"/>
      <c r="J26" s="203"/>
      <c r="K26" s="221"/>
      <c r="L26" s="203"/>
      <c r="M26" s="221"/>
      <c r="N26" s="203"/>
      <c r="O26" s="203"/>
      <c r="P26" s="203"/>
    </row>
    <row r="27" spans="1:16" ht="12.75">
      <c r="A27" s="209">
        <v>16</v>
      </c>
      <c r="B27" s="211" t="s">
        <v>244</v>
      </c>
      <c r="C27" s="220">
        <f t="shared" si="1"/>
        <v>17202.254237288136</v>
      </c>
      <c r="D27" s="203">
        <v>10202.254237288136</v>
      </c>
      <c r="E27" s="203"/>
      <c r="F27" s="203"/>
      <c r="G27" s="203"/>
      <c r="H27" s="203"/>
      <c r="I27" s="203"/>
      <c r="J27" s="203"/>
      <c r="K27" s="221"/>
      <c r="L27" s="203"/>
      <c r="M27" s="221"/>
      <c r="N27" s="203"/>
      <c r="O27" s="203"/>
      <c r="P27" s="203">
        <v>7000</v>
      </c>
    </row>
    <row r="28" spans="1:16" ht="12.75">
      <c r="A28" s="218">
        <v>17</v>
      </c>
      <c r="B28" s="210" t="s">
        <v>245</v>
      </c>
      <c r="C28" s="220">
        <f t="shared" si="1"/>
        <v>11783</v>
      </c>
      <c r="D28" s="203">
        <v>11783</v>
      </c>
      <c r="E28" s="203"/>
      <c r="F28" s="203"/>
      <c r="G28" s="203"/>
      <c r="H28" s="203"/>
      <c r="I28" s="203"/>
      <c r="J28" s="203"/>
      <c r="K28" s="221"/>
      <c r="L28" s="203"/>
      <c r="M28" s="221"/>
      <c r="N28" s="203"/>
      <c r="O28" s="203"/>
      <c r="P28" s="203"/>
    </row>
    <row r="29" spans="1:16" ht="12.75">
      <c r="A29" s="209">
        <v>18</v>
      </c>
      <c r="B29" s="210" t="s">
        <v>246</v>
      </c>
      <c r="C29" s="220">
        <f t="shared" si="1"/>
        <v>19806.704225352114</v>
      </c>
      <c r="D29" s="203">
        <v>2430</v>
      </c>
      <c r="E29" s="203"/>
      <c r="F29" s="203"/>
      <c r="G29" s="203"/>
      <c r="H29" s="203"/>
      <c r="I29" s="203"/>
      <c r="J29" s="203"/>
      <c r="K29" s="221"/>
      <c r="L29" s="203"/>
      <c r="M29" s="221"/>
      <c r="N29" s="203">
        <v>17376.704225352114</v>
      </c>
      <c r="O29" s="203"/>
      <c r="P29" s="203"/>
    </row>
    <row r="30" spans="1:16" ht="12.75">
      <c r="A30" s="218">
        <v>19</v>
      </c>
      <c r="B30" s="210" t="s">
        <v>247</v>
      </c>
      <c r="C30" s="220">
        <f t="shared" si="1"/>
        <v>567580.9411764706</v>
      </c>
      <c r="D30" s="203">
        <v>610</v>
      </c>
      <c r="E30" s="203"/>
      <c r="F30" s="203">
        <v>545756</v>
      </c>
      <c r="G30" s="203"/>
      <c r="H30" s="203"/>
      <c r="I30" s="203"/>
      <c r="J30" s="203">
        <v>850</v>
      </c>
      <c r="K30" s="221"/>
      <c r="L30" s="203"/>
      <c r="M30" s="221"/>
      <c r="N30" s="203">
        <v>13789.941176470587</v>
      </c>
      <c r="O30" s="203"/>
      <c r="P30" s="203">
        <v>6575</v>
      </c>
    </row>
    <row r="31" spans="1:16" ht="12.75">
      <c r="A31" s="209">
        <v>20</v>
      </c>
      <c r="B31" s="210" t="s">
        <v>248</v>
      </c>
      <c r="C31" s="220">
        <f t="shared" si="1"/>
        <v>8216</v>
      </c>
      <c r="D31" s="203">
        <v>5216</v>
      </c>
      <c r="E31" s="203"/>
      <c r="F31" s="203"/>
      <c r="G31" s="203"/>
      <c r="H31" s="203"/>
      <c r="I31" s="203"/>
      <c r="J31" s="203"/>
      <c r="K31" s="221"/>
      <c r="L31" s="203"/>
      <c r="M31" s="221"/>
      <c r="N31" s="203"/>
      <c r="O31" s="203"/>
      <c r="P31" s="203">
        <v>3000</v>
      </c>
    </row>
    <row r="32" spans="1:16" ht="12.75">
      <c r="A32" s="218">
        <v>21</v>
      </c>
      <c r="B32" s="210" t="s">
        <v>249</v>
      </c>
      <c r="C32" s="220">
        <f t="shared" si="1"/>
        <v>168710.4293082435</v>
      </c>
      <c r="D32" s="203">
        <v>82344.93572695035</v>
      </c>
      <c r="E32" s="203"/>
      <c r="F32" s="203"/>
      <c r="G32" s="203">
        <v>72923.93425925926</v>
      </c>
      <c r="H32" s="203"/>
      <c r="I32" s="203"/>
      <c r="J32" s="203"/>
      <c r="K32" s="221"/>
      <c r="L32" s="203"/>
      <c r="M32" s="221"/>
      <c r="N32" s="203">
        <v>12141.5593220339</v>
      </c>
      <c r="O32" s="203"/>
      <c r="P32" s="203">
        <v>1300</v>
      </c>
    </row>
    <row r="33" spans="1:16" ht="12.75">
      <c r="A33" s="209">
        <v>22</v>
      </c>
      <c r="B33" s="211" t="s">
        <v>250</v>
      </c>
      <c r="C33" s="220">
        <f t="shared" si="1"/>
        <v>20105</v>
      </c>
      <c r="D33" s="203"/>
      <c r="E33" s="203"/>
      <c r="F33" s="203"/>
      <c r="G33" s="203"/>
      <c r="H33" s="203">
        <v>20105</v>
      </c>
      <c r="I33" s="203"/>
      <c r="J33" s="203"/>
      <c r="K33" s="221"/>
      <c r="L33" s="203"/>
      <c r="M33" s="221"/>
      <c r="N33" s="203"/>
      <c r="O33" s="203"/>
      <c r="P33" s="203"/>
    </row>
    <row r="34" spans="1:16" ht="12.75">
      <c r="A34" s="218">
        <v>23</v>
      </c>
      <c r="B34" s="210" t="s">
        <v>251</v>
      </c>
      <c r="C34" s="220">
        <f t="shared" si="1"/>
        <v>250642.61203097837</v>
      </c>
      <c r="D34" s="203">
        <v>32967.931677018634</v>
      </c>
      <c r="E34" s="203"/>
      <c r="F34" s="203"/>
      <c r="G34" s="203"/>
      <c r="H34" s="203"/>
      <c r="I34" s="203"/>
      <c r="J34" s="203"/>
      <c r="K34" s="221"/>
      <c r="L34" s="203"/>
      <c r="M34" s="221"/>
      <c r="N34" s="203">
        <v>11127.431818181818</v>
      </c>
      <c r="O34" s="203">
        <v>202286.24853577794</v>
      </c>
      <c r="P34" s="203">
        <v>4261</v>
      </c>
    </row>
    <row r="35" spans="1:16" ht="12.75">
      <c r="A35" s="209">
        <v>24</v>
      </c>
      <c r="B35" s="210" t="s">
        <v>252</v>
      </c>
      <c r="C35" s="220">
        <f t="shared" si="1"/>
        <v>0</v>
      </c>
      <c r="D35" s="203"/>
      <c r="E35" s="203"/>
      <c r="F35" s="203"/>
      <c r="G35" s="203"/>
      <c r="H35" s="203"/>
      <c r="I35" s="203"/>
      <c r="J35" s="203"/>
      <c r="K35" s="221"/>
      <c r="L35" s="203"/>
      <c r="M35" s="221"/>
      <c r="N35" s="203"/>
      <c r="O35" s="203"/>
      <c r="P35" s="203"/>
    </row>
    <row r="36" spans="1:16" ht="12.75">
      <c r="A36" s="218">
        <v>25</v>
      </c>
      <c r="B36" s="210" t="s">
        <v>253</v>
      </c>
      <c r="C36" s="220">
        <f t="shared" si="1"/>
        <v>45818.92857142857</v>
      </c>
      <c r="D36" s="203">
        <v>130</v>
      </c>
      <c r="E36" s="203">
        <v>39700</v>
      </c>
      <c r="F36" s="203"/>
      <c r="G36" s="203"/>
      <c r="H36" s="203"/>
      <c r="I36" s="203"/>
      <c r="J36" s="203"/>
      <c r="K36" s="221"/>
      <c r="L36" s="203"/>
      <c r="M36" s="221"/>
      <c r="N36" s="203">
        <v>5988.928571428572</v>
      </c>
      <c r="O36" s="203"/>
      <c r="P36" s="203"/>
    </row>
    <row r="37" spans="1:16" ht="24">
      <c r="A37" s="209">
        <v>26</v>
      </c>
      <c r="B37" s="211" t="s">
        <v>254</v>
      </c>
      <c r="C37" s="220">
        <f t="shared" si="1"/>
        <v>15657</v>
      </c>
      <c r="D37" s="203">
        <v>270</v>
      </c>
      <c r="E37" s="203"/>
      <c r="F37" s="203"/>
      <c r="G37" s="203"/>
      <c r="H37" s="203"/>
      <c r="I37" s="203"/>
      <c r="J37" s="203"/>
      <c r="K37" s="221"/>
      <c r="L37" s="203"/>
      <c r="M37" s="221"/>
      <c r="N37" s="203">
        <v>15387</v>
      </c>
      <c r="O37" s="203"/>
      <c r="P37" s="203"/>
    </row>
    <row r="38" spans="1:16" ht="12.75">
      <c r="A38" s="218">
        <v>27</v>
      </c>
      <c r="B38" s="210" t="s">
        <v>255</v>
      </c>
      <c r="C38" s="220">
        <f t="shared" si="1"/>
        <v>10977</v>
      </c>
      <c r="D38" s="203"/>
      <c r="E38" s="203"/>
      <c r="F38" s="203"/>
      <c r="G38" s="203"/>
      <c r="H38" s="203"/>
      <c r="I38" s="203"/>
      <c r="J38" s="203"/>
      <c r="K38" s="221"/>
      <c r="L38" s="203"/>
      <c r="M38" s="221"/>
      <c r="N38" s="203">
        <v>10977</v>
      </c>
      <c r="O38" s="203"/>
      <c r="P38" s="203"/>
    </row>
    <row r="39" spans="1:16" ht="12.75">
      <c r="A39" s="209">
        <v>28</v>
      </c>
      <c r="B39" s="210" t="s">
        <v>256</v>
      </c>
      <c r="C39" s="220">
        <f t="shared" si="1"/>
        <v>30388</v>
      </c>
      <c r="D39" s="203">
        <v>2345</v>
      </c>
      <c r="E39" s="203"/>
      <c r="F39" s="203"/>
      <c r="G39" s="203"/>
      <c r="H39" s="203"/>
      <c r="I39" s="203"/>
      <c r="J39" s="203"/>
      <c r="K39" s="221"/>
      <c r="L39" s="203"/>
      <c r="M39" s="221"/>
      <c r="N39" s="203">
        <v>28043</v>
      </c>
      <c r="O39" s="203"/>
      <c r="P39" s="203"/>
    </row>
    <row r="40" spans="1:16" ht="24">
      <c r="A40" s="218">
        <v>29</v>
      </c>
      <c r="B40" s="210" t="s">
        <v>257</v>
      </c>
      <c r="C40" s="220">
        <f t="shared" si="1"/>
        <v>3749</v>
      </c>
      <c r="D40" s="203">
        <v>396</v>
      </c>
      <c r="E40" s="203"/>
      <c r="F40" s="203"/>
      <c r="G40" s="203"/>
      <c r="H40" s="203"/>
      <c r="I40" s="203"/>
      <c r="J40" s="203"/>
      <c r="K40" s="221"/>
      <c r="L40" s="203"/>
      <c r="M40" s="221"/>
      <c r="N40" s="203">
        <v>3353</v>
      </c>
      <c r="O40" s="203"/>
      <c r="P40" s="203"/>
    </row>
    <row r="41" spans="1:16" ht="24">
      <c r="A41" s="209">
        <v>30</v>
      </c>
      <c r="B41" s="210" t="s">
        <v>258</v>
      </c>
      <c r="C41" s="220">
        <f t="shared" si="1"/>
        <v>4782</v>
      </c>
      <c r="D41" s="203">
        <v>477</v>
      </c>
      <c r="E41" s="203"/>
      <c r="F41" s="203"/>
      <c r="G41" s="203"/>
      <c r="H41" s="203"/>
      <c r="I41" s="203"/>
      <c r="J41" s="203"/>
      <c r="K41" s="221"/>
      <c r="L41" s="203"/>
      <c r="M41" s="221"/>
      <c r="N41" s="203">
        <v>4305</v>
      </c>
      <c r="O41" s="203"/>
      <c r="P41" s="203"/>
    </row>
    <row r="42" spans="1:16" ht="12.75">
      <c r="A42" s="218">
        <v>31</v>
      </c>
      <c r="B42" s="210" t="s">
        <v>259</v>
      </c>
      <c r="C42" s="220">
        <f t="shared" si="1"/>
        <v>166522</v>
      </c>
      <c r="D42" s="203"/>
      <c r="E42" s="203"/>
      <c r="F42" s="203"/>
      <c r="G42" s="203"/>
      <c r="H42" s="203"/>
      <c r="I42" s="203"/>
      <c r="J42" s="203"/>
      <c r="K42" s="221"/>
      <c r="L42" s="203"/>
      <c r="M42" s="221"/>
      <c r="N42" s="203">
        <v>166522</v>
      </c>
      <c r="O42" s="203"/>
      <c r="P42" s="203"/>
    </row>
    <row r="43" spans="1:16" ht="12.75">
      <c r="A43" s="209">
        <v>32</v>
      </c>
      <c r="B43" s="210" t="s">
        <v>260</v>
      </c>
      <c r="C43" s="220">
        <f t="shared" si="1"/>
        <v>10864.18935483871</v>
      </c>
      <c r="D43" s="203">
        <v>1934</v>
      </c>
      <c r="E43" s="203"/>
      <c r="F43" s="203"/>
      <c r="G43" s="203"/>
      <c r="H43" s="203"/>
      <c r="I43" s="203"/>
      <c r="J43" s="203"/>
      <c r="K43" s="221"/>
      <c r="L43" s="203"/>
      <c r="M43" s="221"/>
      <c r="N43" s="203">
        <v>8930.18935483871</v>
      </c>
      <c r="O43" s="203"/>
      <c r="P43" s="203"/>
    </row>
    <row r="44" spans="1:16" ht="12.75">
      <c r="A44" s="218">
        <v>33</v>
      </c>
      <c r="B44" s="210" t="s">
        <v>261</v>
      </c>
      <c r="C44" s="220">
        <f t="shared" si="1"/>
        <v>7323</v>
      </c>
      <c r="D44" s="203">
        <v>1835</v>
      </c>
      <c r="E44" s="203"/>
      <c r="F44" s="203"/>
      <c r="G44" s="203"/>
      <c r="H44" s="203"/>
      <c r="I44" s="203"/>
      <c r="J44" s="203">
        <v>527</v>
      </c>
      <c r="K44" s="221"/>
      <c r="L44" s="203"/>
      <c r="M44" s="221"/>
      <c r="N44" s="203">
        <v>4961</v>
      </c>
      <c r="O44" s="203"/>
      <c r="P44" s="203"/>
    </row>
    <row r="45" spans="1:16" ht="12.75">
      <c r="A45" s="209">
        <v>34</v>
      </c>
      <c r="B45" s="210" t="s">
        <v>262</v>
      </c>
      <c r="C45" s="220">
        <f t="shared" si="1"/>
        <v>8131</v>
      </c>
      <c r="D45" s="203">
        <v>1487</v>
      </c>
      <c r="E45" s="203"/>
      <c r="F45" s="203"/>
      <c r="G45" s="203"/>
      <c r="H45" s="203"/>
      <c r="I45" s="203"/>
      <c r="J45" s="203"/>
      <c r="K45" s="221"/>
      <c r="L45" s="203"/>
      <c r="M45" s="221"/>
      <c r="N45" s="203">
        <v>6644</v>
      </c>
      <c r="O45" s="203"/>
      <c r="P45" s="203"/>
    </row>
    <row r="46" spans="1:16" ht="12.75">
      <c r="A46" s="218">
        <v>35</v>
      </c>
      <c r="B46" s="210" t="s">
        <v>263</v>
      </c>
      <c r="C46" s="220">
        <f t="shared" si="1"/>
        <v>7157.826086956522</v>
      </c>
      <c r="D46" s="203"/>
      <c r="E46" s="203">
        <v>60</v>
      </c>
      <c r="F46" s="203"/>
      <c r="G46" s="203"/>
      <c r="H46" s="203"/>
      <c r="I46" s="203"/>
      <c r="J46" s="203"/>
      <c r="K46" s="221"/>
      <c r="L46" s="203"/>
      <c r="M46" s="221"/>
      <c r="N46" s="203">
        <v>6667.826086956522</v>
      </c>
      <c r="O46" s="203"/>
      <c r="P46" s="203">
        <v>430</v>
      </c>
    </row>
    <row r="47" spans="1:16" ht="12.75">
      <c r="A47" s="209">
        <v>36</v>
      </c>
      <c r="B47" s="210" t="s">
        <v>264</v>
      </c>
      <c r="C47" s="220">
        <f t="shared" si="1"/>
        <v>3307</v>
      </c>
      <c r="D47" s="203">
        <v>144</v>
      </c>
      <c r="E47" s="203"/>
      <c r="F47" s="203"/>
      <c r="G47" s="203"/>
      <c r="H47" s="203"/>
      <c r="I47" s="203"/>
      <c r="J47" s="203"/>
      <c r="K47" s="221"/>
      <c r="L47" s="203"/>
      <c r="M47" s="221"/>
      <c r="N47" s="203">
        <v>3163</v>
      </c>
      <c r="O47" s="203"/>
      <c r="P47" s="203"/>
    </row>
    <row r="48" spans="1:16" ht="12.75">
      <c r="A48" s="218">
        <v>37</v>
      </c>
      <c r="B48" s="210" t="s">
        <v>265</v>
      </c>
      <c r="C48" s="220">
        <f t="shared" si="1"/>
        <v>909</v>
      </c>
      <c r="D48" s="203"/>
      <c r="E48" s="203"/>
      <c r="F48" s="203"/>
      <c r="G48" s="203"/>
      <c r="H48" s="203"/>
      <c r="I48" s="203"/>
      <c r="J48" s="203"/>
      <c r="K48" s="221"/>
      <c r="L48" s="203"/>
      <c r="M48" s="221"/>
      <c r="N48" s="203">
        <v>909</v>
      </c>
      <c r="O48" s="203"/>
      <c r="P48" s="203"/>
    </row>
    <row r="49" spans="1:16" ht="12.75">
      <c r="A49" s="209">
        <v>38</v>
      </c>
      <c r="B49" s="210" t="s">
        <v>266</v>
      </c>
      <c r="C49" s="220">
        <f t="shared" si="1"/>
        <v>578</v>
      </c>
      <c r="D49" s="203"/>
      <c r="E49" s="203"/>
      <c r="F49" s="203"/>
      <c r="G49" s="203"/>
      <c r="H49" s="203"/>
      <c r="I49" s="203"/>
      <c r="J49" s="203"/>
      <c r="K49" s="221"/>
      <c r="L49" s="203"/>
      <c r="M49" s="221"/>
      <c r="N49" s="203">
        <v>578</v>
      </c>
      <c r="O49" s="203"/>
      <c r="P49" s="203"/>
    </row>
    <row r="50" spans="1:16" ht="12.75">
      <c r="A50" s="218">
        <v>39</v>
      </c>
      <c r="B50" s="210" t="s">
        <v>267</v>
      </c>
      <c r="C50" s="220">
        <f t="shared" si="1"/>
        <v>998.64</v>
      </c>
      <c r="D50" s="203"/>
      <c r="E50" s="203"/>
      <c r="F50" s="203"/>
      <c r="G50" s="203"/>
      <c r="H50" s="203"/>
      <c r="I50" s="203"/>
      <c r="J50" s="203"/>
      <c r="K50" s="221"/>
      <c r="L50" s="203"/>
      <c r="M50" s="221"/>
      <c r="N50" s="203">
        <v>888.64</v>
      </c>
      <c r="O50" s="203"/>
      <c r="P50" s="203">
        <v>110</v>
      </c>
    </row>
    <row r="51" spans="1:16" ht="12.75">
      <c r="A51" s="209">
        <v>40</v>
      </c>
      <c r="B51" s="210" t="s">
        <v>268</v>
      </c>
      <c r="C51" s="220">
        <f t="shared" si="1"/>
        <v>3146</v>
      </c>
      <c r="D51" s="203"/>
      <c r="E51" s="203"/>
      <c r="F51" s="203"/>
      <c r="G51" s="203"/>
      <c r="H51" s="203"/>
      <c r="I51" s="203"/>
      <c r="J51" s="203"/>
      <c r="K51" s="221"/>
      <c r="L51" s="203"/>
      <c r="M51" s="221"/>
      <c r="N51" s="203">
        <v>3146</v>
      </c>
      <c r="O51" s="203"/>
      <c r="P51" s="203"/>
    </row>
    <row r="52" spans="1:16" ht="12.75">
      <c r="A52" s="218">
        <v>41</v>
      </c>
      <c r="B52" s="210" t="s">
        <v>269</v>
      </c>
      <c r="C52" s="220">
        <f t="shared" si="1"/>
        <v>665.76</v>
      </c>
      <c r="D52" s="203"/>
      <c r="E52" s="203"/>
      <c r="F52" s="203"/>
      <c r="G52" s="203"/>
      <c r="H52" s="203"/>
      <c r="I52" s="203"/>
      <c r="J52" s="203"/>
      <c r="K52" s="221"/>
      <c r="L52" s="203"/>
      <c r="M52" s="221"/>
      <c r="N52" s="203">
        <v>665.76</v>
      </c>
      <c r="O52" s="203"/>
      <c r="P52" s="203"/>
    </row>
    <row r="53" spans="1:16" ht="12.75">
      <c r="A53" s="209">
        <v>42</v>
      </c>
      <c r="B53" s="210" t="s">
        <v>270</v>
      </c>
      <c r="C53" s="220">
        <f t="shared" si="1"/>
        <v>3417</v>
      </c>
      <c r="D53" s="203"/>
      <c r="E53" s="203"/>
      <c r="F53" s="203"/>
      <c r="G53" s="203"/>
      <c r="H53" s="203"/>
      <c r="I53" s="203"/>
      <c r="J53" s="203"/>
      <c r="K53" s="221"/>
      <c r="L53" s="203"/>
      <c r="M53" s="221"/>
      <c r="N53" s="203">
        <v>2877</v>
      </c>
      <c r="O53" s="203"/>
      <c r="P53" s="203">
        <v>540</v>
      </c>
    </row>
    <row r="54" spans="1:16" ht="24">
      <c r="A54" s="218">
        <v>43</v>
      </c>
      <c r="B54" s="211" t="s">
        <v>271</v>
      </c>
      <c r="C54" s="220">
        <f t="shared" si="1"/>
        <v>3781</v>
      </c>
      <c r="D54" s="203">
        <v>250</v>
      </c>
      <c r="E54" s="203">
        <v>660</v>
      </c>
      <c r="F54" s="203"/>
      <c r="G54" s="203"/>
      <c r="H54" s="203"/>
      <c r="I54" s="203"/>
      <c r="J54" s="203"/>
      <c r="K54" s="221"/>
      <c r="L54" s="203"/>
      <c r="M54" s="221"/>
      <c r="N54" s="203">
        <v>2871</v>
      </c>
      <c r="O54" s="203"/>
      <c r="P54" s="203"/>
    </row>
    <row r="55" spans="1:16" ht="12.75">
      <c r="A55" s="209">
        <v>44</v>
      </c>
      <c r="B55" s="210" t="s">
        <v>272</v>
      </c>
      <c r="C55" s="220">
        <f t="shared" si="1"/>
        <v>2362</v>
      </c>
      <c r="D55" s="203"/>
      <c r="E55" s="203"/>
      <c r="F55" s="203"/>
      <c r="G55" s="203"/>
      <c r="H55" s="203"/>
      <c r="I55" s="203"/>
      <c r="J55" s="203"/>
      <c r="K55" s="221"/>
      <c r="L55" s="203"/>
      <c r="M55" s="221"/>
      <c r="N55" s="203">
        <v>2362</v>
      </c>
      <c r="O55" s="203"/>
      <c r="P55" s="203"/>
    </row>
    <row r="56" spans="1:16" ht="12.75">
      <c r="A56" s="218">
        <v>45</v>
      </c>
      <c r="B56" s="210" t="s">
        <v>273</v>
      </c>
      <c r="C56" s="220">
        <f t="shared" si="1"/>
        <v>1256.2</v>
      </c>
      <c r="D56" s="203"/>
      <c r="E56" s="203"/>
      <c r="F56" s="203"/>
      <c r="G56" s="203"/>
      <c r="H56" s="203"/>
      <c r="I56" s="203"/>
      <c r="J56" s="203"/>
      <c r="K56" s="221"/>
      <c r="L56" s="203"/>
      <c r="M56" s="221"/>
      <c r="N56" s="203">
        <v>1256.2</v>
      </c>
      <c r="O56" s="203"/>
      <c r="P56" s="203"/>
    </row>
    <row r="57" spans="1:16" ht="12.75">
      <c r="A57" s="209">
        <v>46</v>
      </c>
      <c r="B57" s="210" t="s">
        <v>274</v>
      </c>
      <c r="C57" s="220">
        <f t="shared" si="1"/>
        <v>317.1</v>
      </c>
      <c r="D57" s="203"/>
      <c r="E57" s="203"/>
      <c r="F57" s="203"/>
      <c r="G57" s="203"/>
      <c r="H57" s="203"/>
      <c r="I57" s="203"/>
      <c r="J57" s="203"/>
      <c r="K57" s="221"/>
      <c r="L57" s="203"/>
      <c r="M57" s="221"/>
      <c r="N57" s="203">
        <v>317.1</v>
      </c>
      <c r="O57" s="203"/>
      <c r="P57" s="203"/>
    </row>
    <row r="58" spans="1:16" ht="12.75">
      <c r="A58" s="218">
        <v>47</v>
      </c>
      <c r="B58" s="210" t="s">
        <v>275</v>
      </c>
      <c r="C58" s="220">
        <f t="shared" si="1"/>
        <v>356</v>
      </c>
      <c r="D58" s="203"/>
      <c r="E58" s="203"/>
      <c r="F58" s="203"/>
      <c r="G58" s="203"/>
      <c r="H58" s="203"/>
      <c r="I58" s="203"/>
      <c r="J58" s="203"/>
      <c r="K58" s="221"/>
      <c r="L58" s="203"/>
      <c r="M58" s="221"/>
      <c r="N58" s="203">
        <v>356</v>
      </c>
      <c r="O58" s="203"/>
      <c r="P58" s="203"/>
    </row>
    <row r="59" spans="1:16" ht="24">
      <c r="A59" s="209">
        <v>48</v>
      </c>
      <c r="B59" s="210" t="s">
        <v>276</v>
      </c>
      <c r="C59" s="220">
        <f t="shared" si="1"/>
        <v>305</v>
      </c>
      <c r="D59" s="203"/>
      <c r="E59" s="203"/>
      <c r="F59" s="203"/>
      <c r="G59" s="203"/>
      <c r="H59" s="203"/>
      <c r="I59" s="203"/>
      <c r="J59" s="203"/>
      <c r="K59" s="221"/>
      <c r="L59" s="203"/>
      <c r="M59" s="221"/>
      <c r="N59" s="203">
        <v>305</v>
      </c>
      <c r="O59" s="203"/>
      <c r="P59" s="203"/>
    </row>
    <row r="60" spans="1:16" ht="24">
      <c r="A60" s="218">
        <v>49</v>
      </c>
      <c r="B60" s="210" t="s">
        <v>277</v>
      </c>
      <c r="C60" s="220">
        <f t="shared" si="1"/>
        <v>268</v>
      </c>
      <c r="D60" s="203"/>
      <c r="E60" s="203"/>
      <c r="F60" s="203"/>
      <c r="G60" s="203"/>
      <c r="H60" s="203"/>
      <c r="I60" s="203"/>
      <c r="J60" s="203"/>
      <c r="K60" s="221"/>
      <c r="L60" s="203"/>
      <c r="M60" s="221"/>
      <c r="N60" s="203">
        <v>268</v>
      </c>
      <c r="O60" s="203"/>
      <c r="P60" s="203"/>
    </row>
    <row r="61" spans="1:16" ht="12.75">
      <c r="A61" s="209">
        <v>50</v>
      </c>
      <c r="B61" s="210" t="s">
        <v>278</v>
      </c>
      <c r="C61" s="220">
        <f t="shared" si="1"/>
        <v>3671</v>
      </c>
      <c r="D61" s="203"/>
      <c r="E61" s="203"/>
      <c r="F61" s="203"/>
      <c r="G61" s="203"/>
      <c r="H61" s="203"/>
      <c r="I61" s="203"/>
      <c r="J61" s="203"/>
      <c r="K61" s="221"/>
      <c r="L61" s="203"/>
      <c r="M61" s="221"/>
      <c r="N61" s="203"/>
      <c r="O61" s="203">
        <v>3671</v>
      </c>
      <c r="P61" s="203"/>
    </row>
    <row r="62" spans="1:16" ht="12.75">
      <c r="A62" s="218">
        <v>51</v>
      </c>
      <c r="B62" s="210" t="s">
        <v>279</v>
      </c>
      <c r="C62" s="220">
        <f t="shared" si="1"/>
        <v>1100</v>
      </c>
      <c r="D62" s="203"/>
      <c r="E62" s="203"/>
      <c r="F62" s="203"/>
      <c r="G62" s="203"/>
      <c r="H62" s="203"/>
      <c r="I62" s="203"/>
      <c r="J62" s="203"/>
      <c r="K62" s="221"/>
      <c r="L62" s="203"/>
      <c r="M62" s="221"/>
      <c r="N62" s="203">
        <v>1100</v>
      </c>
      <c r="O62" s="203"/>
      <c r="P62" s="203"/>
    </row>
    <row r="63" spans="1:16" ht="24">
      <c r="A63" s="209">
        <v>52</v>
      </c>
      <c r="B63" s="212" t="s">
        <v>574</v>
      </c>
      <c r="C63" s="220">
        <f t="shared" si="1"/>
        <v>7000</v>
      </c>
      <c r="D63" s="207"/>
      <c r="E63" s="207"/>
      <c r="F63" s="207"/>
      <c r="G63" s="207"/>
      <c r="H63" s="207"/>
      <c r="I63" s="207"/>
      <c r="J63" s="207"/>
      <c r="K63" s="221"/>
      <c r="L63" s="207"/>
      <c r="M63" s="221"/>
      <c r="N63" s="207"/>
      <c r="O63" s="207">
        <v>7000</v>
      </c>
      <c r="P63" s="207"/>
    </row>
    <row r="64" spans="1:16" ht="12.75">
      <c r="A64" s="222">
        <v>53</v>
      </c>
      <c r="B64" s="213" t="s">
        <v>280</v>
      </c>
      <c r="C64" s="223">
        <f t="shared" si="1"/>
        <v>501125</v>
      </c>
      <c r="D64" s="204"/>
      <c r="E64" s="204"/>
      <c r="F64" s="204">
        <v>407479</v>
      </c>
      <c r="G64" s="204"/>
      <c r="H64" s="204"/>
      <c r="I64" s="204"/>
      <c r="J64" s="204"/>
      <c r="K64" s="224"/>
      <c r="L64" s="204"/>
      <c r="M64" s="224"/>
      <c r="N64" s="204"/>
      <c r="O64" s="204"/>
      <c r="P64" s="204">
        <v>93646</v>
      </c>
    </row>
  </sheetData>
  <sheetProtection/>
  <mergeCells count="21">
    <mergeCell ref="L1:P1"/>
    <mergeCell ref="O6:O9"/>
    <mergeCell ref="P6:P9"/>
    <mergeCell ref="A2:P2"/>
    <mergeCell ref="A3:P3"/>
    <mergeCell ref="N5:P5"/>
    <mergeCell ref="L7:L9"/>
    <mergeCell ref="M7:M9"/>
    <mergeCell ref="L6:M6"/>
    <mergeCell ref="K6:K9"/>
    <mergeCell ref="N6:N9"/>
    <mergeCell ref="G6:G9"/>
    <mergeCell ref="H6:H9"/>
    <mergeCell ref="I6:I9"/>
    <mergeCell ref="J6:J9"/>
    <mergeCell ref="E6:E9"/>
    <mergeCell ref="F6:F9"/>
    <mergeCell ref="A6:A9"/>
    <mergeCell ref="B6:B9"/>
    <mergeCell ref="C6:C9"/>
    <mergeCell ref="D6:D9"/>
  </mergeCells>
  <printOptions/>
  <pageMargins left="0.55" right="0.35" top="0.48" bottom="0.52" header="0.5" footer="0.5"/>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dimension ref="A1:R23"/>
  <sheetViews>
    <sheetView zoomScalePageLayoutView="0" workbookViewId="0" topLeftCell="A1">
      <selection activeCell="C11" sqref="C11"/>
    </sheetView>
  </sheetViews>
  <sheetFormatPr defaultColWidth="2.28125" defaultRowHeight="15"/>
  <cols>
    <col min="1" max="1" width="3.8515625" style="93" customWidth="1"/>
    <col min="2" max="2" width="13.57421875" style="93" customWidth="1"/>
    <col min="3" max="3" width="6.140625" style="93" customWidth="1"/>
    <col min="4" max="4" width="7.140625" style="93" customWidth="1"/>
    <col min="5" max="5" width="6.28125" style="93" customWidth="1"/>
    <col min="6" max="6" width="7.28125" style="93" customWidth="1"/>
    <col min="7" max="7" width="7.57421875" style="93" customWidth="1"/>
    <col min="8" max="8" width="7.8515625" style="93" customWidth="1"/>
    <col min="9" max="9" width="7.140625" style="93" customWidth="1"/>
    <col min="10" max="10" width="5.8515625" style="93" customWidth="1"/>
    <col min="11" max="11" width="6.421875" style="93" customWidth="1"/>
    <col min="12" max="12" width="7.7109375" style="93" customWidth="1"/>
    <col min="13" max="13" width="7.00390625" style="93" customWidth="1"/>
    <col min="14" max="14" width="7.140625" style="93" customWidth="1"/>
    <col min="15" max="15" width="7.28125" style="93" customWidth="1"/>
    <col min="16" max="16" width="6.8515625" style="93" customWidth="1"/>
    <col min="17" max="17" width="9.7109375" style="93" customWidth="1"/>
    <col min="18" max="239" width="9.140625" style="93" customWidth="1"/>
    <col min="240" max="16384" width="2.28125" style="93" customWidth="1"/>
  </cols>
  <sheetData>
    <row r="1" spans="15:17" ht="18.75">
      <c r="O1" s="349" t="s">
        <v>342</v>
      </c>
      <c r="P1" s="349"/>
      <c r="Q1" s="349"/>
    </row>
    <row r="2" spans="1:17" ht="18.75">
      <c r="A2" s="383" t="s">
        <v>281</v>
      </c>
      <c r="B2" s="383"/>
      <c r="C2" s="383"/>
      <c r="D2" s="383"/>
      <c r="E2" s="383"/>
      <c r="F2" s="383"/>
      <c r="G2" s="383"/>
      <c r="H2" s="383"/>
      <c r="I2" s="383"/>
      <c r="J2" s="383"/>
      <c r="K2" s="383"/>
      <c r="L2" s="383"/>
      <c r="M2" s="383"/>
      <c r="N2" s="383"/>
      <c r="O2" s="383"/>
      <c r="P2" s="383"/>
      <c r="Q2" s="383"/>
    </row>
    <row r="3" spans="1:17" ht="18.75">
      <c r="A3" s="383" t="s">
        <v>576</v>
      </c>
      <c r="B3" s="383"/>
      <c r="C3" s="383"/>
      <c r="D3" s="383"/>
      <c r="E3" s="383"/>
      <c r="F3" s="383"/>
      <c r="G3" s="383"/>
      <c r="H3" s="383"/>
      <c r="I3" s="383"/>
      <c r="J3" s="383"/>
      <c r="K3" s="383"/>
      <c r="L3" s="383"/>
      <c r="M3" s="383"/>
      <c r="N3" s="383"/>
      <c r="O3" s="383"/>
      <c r="P3" s="383"/>
      <c r="Q3" s="383"/>
    </row>
    <row r="4" spans="1:18" ht="18.75">
      <c r="A4" s="354" t="str">
        <f>'Biểu 48'!A3:D3</f>
        <v>(Kèm theo Công văn số: 42/STC-KHNS ngày 06/01/2020 của Sở Tài chính Hải Dương)</v>
      </c>
      <c r="B4" s="354"/>
      <c r="C4" s="354"/>
      <c r="D4" s="354"/>
      <c r="E4" s="354"/>
      <c r="F4" s="354"/>
      <c r="G4" s="354"/>
      <c r="H4" s="354"/>
      <c r="I4" s="354"/>
      <c r="J4" s="354"/>
      <c r="K4" s="354"/>
      <c r="L4" s="354"/>
      <c r="M4" s="354"/>
      <c r="N4" s="354"/>
      <c r="O4" s="354"/>
      <c r="P4" s="354"/>
      <c r="Q4" s="354"/>
      <c r="R4" s="8"/>
    </row>
    <row r="5" spans="15:17" ht="22.5" customHeight="1">
      <c r="O5" s="95"/>
      <c r="P5" s="384" t="s">
        <v>282</v>
      </c>
      <c r="Q5" s="384"/>
    </row>
    <row r="6" spans="1:18" ht="19.5" customHeight="1">
      <c r="A6" s="388" t="s">
        <v>32</v>
      </c>
      <c r="B6" s="388" t="s">
        <v>283</v>
      </c>
      <c r="C6" s="391" t="s">
        <v>284</v>
      </c>
      <c r="D6" s="392"/>
      <c r="E6" s="392"/>
      <c r="F6" s="392"/>
      <c r="G6" s="392"/>
      <c r="H6" s="392"/>
      <c r="I6" s="392"/>
      <c r="J6" s="392"/>
      <c r="K6" s="392"/>
      <c r="L6" s="392"/>
      <c r="M6" s="392"/>
      <c r="N6" s="392"/>
      <c r="O6" s="392"/>
      <c r="P6" s="392"/>
      <c r="Q6" s="393"/>
      <c r="R6" s="96"/>
    </row>
    <row r="7" spans="1:17" ht="33" customHeight="1">
      <c r="A7" s="389"/>
      <c r="B7" s="389"/>
      <c r="C7" s="385" t="s">
        <v>100</v>
      </c>
      <c r="D7" s="385" t="s">
        <v>101</v>
      </c>
      <c r="E7" s="385" t="s">
        <v>285</v>
      </c>
      <c r="F7" s="385" t="s">
        <v>106</v>
      </c>
      <c r="G7" s="385" t="s">
        <v>286</v>
      </c>
      <c r="H7" s="385" t="s">
        <v>113</v>
      </c>
      <c r="I7" s="385" t="s">
        <v>287</v>
      </c>
      <c r="J7" s="385" t="s">
        <v>93</v>
      </c>
      <c r="K7" s="385" t="s">
        <v>94</v>
      </c>
      <c r="L7" s="385" t="s">
        <v>288</v>
      </c>
      <c r="M7" s="385" t="s">
        <v>289</v>
      </c>
      <c r="N7" s="385" t="s">
        <v>102</v>
      </c>
      <c r="O7" s="385" t="s">
        <v>119</v>
      </c>
      <c r="P7" s="385" t="s">
        <v>103</v>
      </c>
      <c r="Q7" s="385" t="s">
        <v>290</v>
      </c>
    </row>
    <row r="8" spans="1:18" ht="15.75" customHeight="1">
      <c r="A8" s="389"/>
      <c r="B8" s="389"/>
      <c r="C8" s="386"/>
      <c r="D8" s="386"/>
      <c r="E8" s="386"/>
      <c r="F8" s="386"/>
      <c r="G8" s="386"/>
      <c r="H8" s="386"/>
      <c r="I8" s="386"/>
      <c r="J8" s="386"/>
      <c r="K8" s="386"/>
      <c r="L8" s="386"/>
      <c r="M8" s="386"/>
      <c r="N8" s="386"/>
      <c r="O8" s="386"/>
      <c r="P8" s="386"/>
      <c r="Q8" s="386"/>
      <c r="R8" s="96"/>
    </row>
    <row r="9" spans="1:18" ht="27" customHeight="1">
      <c r="A9" s="390"/>
      <c r="B9" s="390"/>
      <c r="C9" s="387"/>
      <c r="D9" s="387"/>
      <c r="E9" s="387"/>
      <c r="F9" s="387"/>
      <c r="G9" s="387"/>
      <c r="H9" s="387"/>
      <c r="I9" s="387"/>
      <c r="J9" s="387"/>
      <c r="K9" s="387"/>
      <c r="L9" s="387"/>
      <c r="M9" s="387"/>
      <c r="N9" s="387"/>
      <c r="O9" s="387"/>
      <c r="P9" s="387"/>
      <c r="Q9" s="387"/>
      <c r="R9" s="96"/>
    </row>
    <row r="10" spans="1:18" ht="22.5" customHeight="1">
      <c r="A10" s="225" t="s">
        <v>34</v>
      </c>
      <c r="B10" s="226" t="s">
        <v>35</v>
      </c>
      <c r="C10" s="226">
        <v>2</v>
      </c>
      <c r="D10" s="226">
        <v>3</v>
      </c>
      <c r="E10" s="226">
        <v>4</v>
      </c>
      <c r="F10" s="226">
        <v>5</v>
      </c>
      <c r="G10" s="226">
        <v>6</v>
      </c>
      <c r="H10" s="226">
        <v>7</v>
      </c>
      <c r="I10" s="226">
        <v>8</v>
      </c>
      <c r="J10" s="226">
        <v>9</v>
      </c>
      <c r="K10" s="226">
        <v>10</v>
      </c>
      <c r="L10" s="226">
        <v>11</v>
      </c>
      <c r="M10" s="226">
        <v>12</v>
      </c>
      <c r="N10" s="226">
        <v>13</v>
      </c>
      <c r="O10" s="226">
        <v>14</v>
      </c>
      <c r="P10" s="226">
        <v>15</v>
      </c>
      <c r="Q10" s="226">
        <v>16</v>
      </c>
      <c r="R10" s="96"/>
    </row>
    <row r="11" spans="1:17" ht="24" customHeight="1">
      <c r="A11" s="227">
        <v>1</v>
      </c>
      <c r="B11" s="228" t="s">
        <v>291</v>
      </c>
      <c r="C11" s="229">
        <v>0.3947545346189832</v>
      </c>
      <c r="D11" s="229">
        <v>0.29555117501546074</v>
      </c>
      <c r="E11" s="229">
        <v>0.39284285714285716</v>
      </c>
      <c r="F11" s="229">
        <v>0.2734392456540197</v>
      </c>
      <c r="G11" s="229">
        <v>0.35023202871902637</v>
      </c>
      <c r="H11" s="229">
        <v>0.6694001348011682</v>
      </c>
      <c r="I11" s="229">
        <v>0.15026132404181183</v>
      </c>
      <c r="J11" s="229">
        <v>1</v>
      </c>
      <c r="K11" s="229">
        <v>0.4424778761061947</v>
      </c>
      <c r="L11" s="229">
        <v>0</v>
      </c>
      <c r="M11" s="229">
        <v>0.4789714969105043</v>
      </c>
      <c r="N11" s="229">
        <v>0.5400711743772242</v>
      </c>
      <c r="O11" s="229">
        <v>0.47634864276715155</v>
      </c>
      <c r="P11" s="229">
        <v>1</v>
      </c>
      <c r="Q11" s="229">
        <v>0</v>
      </c>
    </row>
    <row r="12" spans="1:17" ht="24" customHeight="1">
      <c r="A12" s="227">
        <v>2</v>
      </c>
      <c r="B12" s="228" t="s">
        <v>292</v>
      </c>
      <c r="C12" s="229">
        <v>0.08618979660261238</v>
      </c>
      <c r="D12" s="229">
        <v>0.13257575757575757</v>
      </c>
      <c r="E12" s="229">
        <v>0.1390357142857143</v>
      </c>
      <c r="F12" s="229">
        <v>0.09168174911739732</v>
      </c>
      <c r="G12" s="229">
        <v>0.24516242010331846</v>
      </c>
      <c r="H12" s="229">
        <v>0.14322624129409123</v>
      </c>
      <c r="I12" s="229">
        <v>0.21777003484320556</v>
      </c>
      <c r="J12" s="229">
        <v>0</v>
      </c>
      <c r="K12" s="229">
        <v>0.4424778761061947</v>
      </c>
      <c r="L12" s="229">
        <v>0.5655021834061136</v>
      </c>
      <c r="M12" s="229">
        <v>0.10065776360374726</v>
      </c>
      <c r="N12" s="229">
        <v>0.08537640295647413</v>
      </c>
      <c r="O12" s="229">
        <v>0.14580231359523538</v>
      </c>
      <c r="P12" s="229">
        <v>0</v>
      </c>
      <c r="Q12" s="229">
        <v>0</v>
      </c>
    </row>
    <row r="13" spans="1:17" ht="24" customHeight="1">
      <c r="A13" s="227">
        <v>3</v>
      </c>
      <c r="B13" s="228" t="s">
        <v>293</v>
      </c>
      <c r="C13" s="229">
        <v>0.061640625411420236</v>
      </c>
      <c r="D13" s="229">
        <v>0.07102272727272728</v>
      </c>
      <c r="E13" s="229">
        <v>0.08982142857142857</v>
      </c>
      <c r="F13" s="229">
        <v>0.07261920722170086</v>
      </c>
      <c r="G13" s="229">
        <v>0.024166009981612818</v>
      </c>
      <c r="H13" s="229">
        <v>0.030891934396764773</v>
      </c>
      <c r="I13" s="229">
        <v>0.05807200929152149</v>
      </c>
      <c r="J13" s="229">
        <v>0</v>
      </c>
      <c r="K13" s="229">
        <v>0</v>
      </c>
      <c r="L13" s="229">
        <v>0</v>
      </c>
      <c r="M13" s="229">
        <v>0.04335260115606936</v>
      </c>
      <c r="N13" s="229">
        <v>0.04185053380782918</v>
      </c>
      <c r="O13" s="229">
        <v>0.016034818462948117</v>
      </c>
      <c r="P13" s="229">
        <v>0</v>
      </c>
      <c r="Q13" s="229">
        <v>0</v>
      </c>
    </row>
    <row r="14" spans="1:17" ht="24" customHeight="1">
      <c r="A14" s="227">
        <v>4</v>
      </c>
      <c r="B14" s="228" t="s">
        <v>294</v>
      </c>
      <c r="C14" s="229">
        <v>0.10112468029904875</v>
      </c>
      <c r="D14" s="229">
        <v>0.15151515151515152</v>
      </c>
      <c r="E14" s="229">
        <v>0.12792857142857142</v>
      </c>
      <c r="F14" s="229">
        <v>0.07108303168431872</v>
      </c>
      <c r="G14" s="229">
        <v>0.049662901672357936</v>
      </c>
      <c r="H14" s="229">
        <v>0.0841383958660975</v>
      </c>
      <c r="I14" s="229">
        <v>0.23228803716608595</v>
      </c>
      <c r="J14" s="229">
        <v>0</v>
      </c>
      <c r="K14" s="229">
        <v>0</v>
      </c>
      <c r="L14" s="229">
        <v>0.4344978165938865</v>
      </c>
      <c r="M14" s="229">
        <v>0.10713573848913693</v>
      </c>
      <c r="N14" s="229">
        <v>0.06744045989597591</v>
      </c>
      <c r="O14" s="229">
        <v>0.09391822242583897</v>
      </c>
      <c r="P14" s="229">
        <v>0</v>
      </c>
      <c r="Q14" s="229">
        <v>1</v>
      </c>
    </row>
    <row r="15" spans="1:17" ht="24" customHeight="1">
      <c r="A15" s="227">
        <v>5</v>
      </c>
      <c r="B15" s="228" t="s">
        <v>295</v>
      </c>
      <c r="C15" s="229">
        <v>0.038667797139762636</v>
      </c>
      <c r="D15" s="229">
        <v>0.03314393939393939</v>
      </c>
      <c r="E15" s="229">
        <v>0.03428571428571429</v>
      </c>
      <c r="F15" s="229">
        <v>0.07002167404030925</v>
      </c>
      <c r="G15" s="229">
        <v>0.027668330268803082</v>
      </c>
      <c r="H15" s="229">
        <v>0.010784093462143339</v>
      </c>
      <c r="I15" s="229">
        <v>0.0272938443670151</v>
      </c>
      <c r="J15" s="229">
        <v>0</v>
      </c>
      <c r="K15" s="229">
        <v>0</v>
      </c>
      <c r="L15" s="229">
        <v>0</v>
      </c>
      <c r="M15" s="229">
        <v>0.042355989635240184</v>
      </c>
      <c r="N15" s="229">
        <v>0.03161237339173282</v>
      </c>
      <c r="O15" s="229">
        <v>0.013744130111098384</v>
      </c>
      <c r="P15" s="229">
        <v>0</v>
      </c>
      <c r="Q15" s="229">
        <v>0</v>
      </c>
    </row>
    <row r="16" spans="1:17" ht="24" customHeight="1">
      <c r="A16" s="227">
        <v>6</v>
      </c>
      <c r="B16" s="228" t="s">
        <v>296</v>
      </c>
      <c r="C16" s="229">
        <v>0.030754485467978997</v>
      </c>
      <c r="D16" s="229">
        <v>0.020640074211502782</v>
      </c>
      <c r="E16" s="229">
        <v>0.009728571428571428</v>
      </c>
      <c r="F16" s="229">
        <v>0.04772478437681548</v>
      </c>
      <c r="G16" s="229">
        <v>0.03677436301549777</v>
      </c>
      <c r="H16" s="230">
        <v>0.0037070321276117726</v>
      </c>
      <c r="I16" s="229">
        <v>0.02540650406504065</v>
      </c>
      <c r="J16" s="229">
        <v>0</v>
      </c>
      <c r="K16" s="229">
        <v>0.08849557522123894</v>
      </c>
      <c r="L16" s="229">
        <v>0</v>
      </c>
      <c r="M16" s="229">
        <v>0.026709188758222046</v>
      </c>
      <c r="N16" s="229">
        <v>0.030385984122638928</v>
      </c>
      <c r="O16" s="229">
        <v>0.01294238918795098</v>
      </c>
      <c r="P16" s="229">
        <v>0</v>
      </c>
      <c r="Q16" s="229">
        <v>0</v>
      </c>
    </row>
    <row r="17" spans="1:17" ht="24" customHeight="1">
      <c r="A17" s="227">
        <v>7</v>
      </c>
      <c r="B17" s="228" t="s">
        <v>297</v>
      </c>
      <c r="C17" s="229">
        <v>0.07829052807487805</v>
      </c>
      <c r="D17" s="229">
        <v>0.11837121212121213</v>
      </c>
      <c r="E17" s="229">
        <v>0.12742857142857142</v>
      </c>
      <c r="F17" s="229">
        <v>0.09440496938821111</v>
      </c>
      <c r="G17" s="229">
        <v>0.04588039576219245</v>
      </c>
      <c r="H17" s="229">
        <v>0.011233430689732645</v>
      </c>
      <c r="I17" s="229">
        <v>0.07984901277584204</v>
      </c>
      <c r="J17" s="229">
        <v>0</v>
      </c>
      <c r="K17" s="229">
        <v>0</v>
      </c>
      <c r="L17" s="229">
        <v>0</v>
      </c>
      <c r="M17" s="229">
        <v>0.059796691249750844</v>
      </c>
      <c r="N17" s="229">
        <v>0.03867506159321106</v>
      </c>
      <c r="O17" s="229">
        <v>0.10766235253693734</v>
      </c>
      <c r="P17" s="229">
        <v>0</v>
      </c>
      <c r="Q17" s="229">
        <v>0</v>
      </c>
    </row>
    <row r="18" spans="1:17" ht="24" customHeight="1">
      <c r="A18" s="227">
        <v>8</v>
      </c>
      <c r="B18" s="228" t="s">
        <v>298</v>
      </c>
      <c r="C18" s="229">
        <v>0.04947750727171553</v>
      </c>
      <c r="D18" s="229">
        <v>0.08049242424242424</v>
      </c>
      <c r="E18" s="229">
        <v>0.030107142857142857</v>
      </c>
      <c r="F18" s="229">
        <v>0.05586092863207758</v>
      </c>
      <c r="G18" s="229">
        <v>0.08930916732335172</v>
      </c>
      <c r="H18" s="229">
        <v>0.011233430689732645</v>
      </c>
      <c r="I18" s="229">
        <v>0.06533101045296168</v>
      </c>
      <c r="J18" s="229">
        <v>0</v>
      </c>
      <c r="K18" s="229">
        <v>0</v>
      </c>
      <c r="L18" s="229">
        <v>0</v>
      </c>
      <c r="M18" s="229">
        <v>0.03488140322902133</v>
      </c>
      <c r="N18" s="229">
        <v>0.03858746235970435</v>
      </c>
      <c r="O18" s="229">
        <v>0.045813767036994614</v>
      </c>
      <c r="P18" s="229">
        <v>0</v>
      </c>
      <c r="Q18" s="229">
        <v>0</v>
      </c>
    </row>
    <row r="19" spans="1:17" ht="24" customHeight="1">
      <c r="A19" s="227">
        <v>9</v>
      </c>
      <c r="B19" s="228" t="s">
        <v>299</v>
      </c>
      <c r="C19" s="229">
        <v>0.046112418878900704</v>
      </c>
      <c r="D19" s="229">
        <v>0.031626855287569575</v>
      </c>
      <c r="E19" s="229">
        <v>0.02275</v>
      </c>
      <c r="F19" s="229">
        <v>0.06144702149528534</v>
      </c>
      <c r="G19" s="229">
        <v>0.019998248839856406</v>
      </c>
      <c r="H19" s="229">
        <v>0.02179285553808133</v>
      </c>
      <c r="I19" s="229">
        <v>0.05807200929152149</v>
      </c>
      <c r="J19" s="229">
        <v>0</v>
      </c>
      <c r="K19" s="229">
        <v>0.02654867256637168</v>
      </c>
      <c r="L19" s="229">
        <v>0</v>
      </c>
      <c r="M19" s="229">
        <v>0.03737293203109428</v>
      </c>
      <c r="N19" s="229">
        <v>0.02724336162058582</v>
      </c>
      <c r="O19" s="229">
        <v>0.021990608177757415</v>
      </c>
      <c r="P19" s="229">
        <v>0</v>
      </c>
      <c r="Q19" s="229">
        <v>0</v>
      </c>
    </row>
    <row r="20" spans="1:17" ht="24" customHeight="1">
      <c r="A20" s="227">
        <v>10</v>
      </c>
      <c r="B20" s="228" t="s">
        <v>300</v>
      </c>
      <c r="C20" s="229">
        <v>0.04175553343760368</v>
      </c>
      <c r="D20" s="229">
        <v>0.024340986394557822</v>
      </c>
      <c r="E20" s="229">
        <v>0.018785714285714284</v>
      </c>
      <c r="F20" s="229">
        <v>0.06214528310318631</v>
      </c>
      <c r="G20" s="229">
        <v>0.0451799317047544</v>
      </c>
      <c r="H20" s="229">
        <v>0.005279712424174343</v>
      </c>
      <c r="I20" s="229">
        <v>0.029036004645760744</v>
      </c>
      <c r="J20" s="229">
        <v>0</v>
      </c>
      <c r="K20" s="229">
        <v>0</v>
      </c>
      <c r="L20" s="229">
        <v>0</v>
      </c>
      <c r="M20" s="229">
        <v>0.02491528802072952</v>
      </c>
      <c r="N20" s="229">
        <v>0.042102381604160966</v>
      </c>
      <c r="O20" s="229">
        <v>0.019928988661092658</v>
      </c>
      <c r="P20" s="229">
        <v>0</v>
      </c>
      <c r="Q20" s="229">
        <v>0</v>
      </c>
    </row>
    <row r="21" spans="1:17" ht="24" customHeight="1">
      <c r="A21" s="227">
        <v>11</v>
      </c>
      <c r="B21" s="228" t="s">
        <v>301</v>
      </c>
      <c r="C21" s="229">
        <v>0.04538217538833682</v>
      </c>
      <c r="D21" s="229">
        <v>0.014204545454545454</v>
      </c>
      <c r="E21" s="229">
        <v>0.0030714285714285713</v>
      </c>
      <c r="F21" s="229">
        <v>0.0506937927336104</v>
      </c>
      <c r="G21" s="229">
        <v>0.03362227475702653</v>
      </c>
      <c r="H21" s="229">
        <v>0.003931700741406426</v>
      </c>
      <c r="I21" s="229">
        <v>0.03193960511033682</v>
      </c>
      <c r="J21" s="229">
        <v>0</v>
      </c>
      <c r="K21" s="229">
        <v>0</v>
      </c>
      <c r="L21" s="229">
        <v>0</v>
      </c>
      <c r="M21" s="229">
        <v>0.018935618895754434</v>
      </c>
      <c r="N21" s="229">
        <v>0.021801259238981657</v>
      </c>
      <c r="O21" s="229">
        <v>0.016034818462948117</v>
      </c>
      <c r="P21" s="229">
        <v>0</v>
      </c>
      <c r="Q21" s="229">
        <v>0</v>
      </c>
    </row>
    <row r="22" spans="1:17" ht="24" customHeight="1">
      <c r="A22" s="227">
        <v>12</v>
      </c>
      <c r="B22" s="228" t="s">
        <v>302</v>
      </c>
      <c r="C22" s="229">
        <v>0.02584991740875906</v>
      </c>
      <c r="D22" s="229">
        <v>0.026515151515151516</v>
      </c>
      <c r="E22" s="229">
        <v>0.004214285714285715</v>
      </c>
      <c r="F22" s="229">
        <v>0.04887831255306788</v>
      </c>
      <c r="G22" s="229">
        <v>0.03234392785220208</v>
      </c>
      <c r="H22" s="229">
        <v>0.004381037968995732</v>
      </c>
      <c r="I22" s="229">
        <v>0.02468060394889663</v>
      </c>
      <c r="J22" s="229">
        <v>0</v>
      </c>
      <c r="K22" s="229">
        <v>0</v>
      </c>
      <c r="L22" s="229">
        <v>0</v>
      </c>
      <c r="M22" s="229">
        <v>0.02491528802072952</v>
      </c>
      <c r="N22" s="229">
        <v>0.03485354503148098</v>
      </c>
      <c r="O22" s="229">
        <v>0.0297789485740465</v>
      </c>
      <c r="P22" s="229">
        <v>0</v>
      </c>
      <c r="Q22" s="229">
        <v>0</v>
      </c>
    </row>
    <row r="23" spans="1:17" ht="24" customHeight="1">
      <c r="A23" s="97"/>
      <c r="B23" s="97"/>
      <c r="C23" s="97"/>
      <c r="D23" s="97"/>
      <c r="E23" s="97"/>
      <c r="F23" s="97"/>
      <c r="G23" s="97"/>
      <c r="H23" s="97"/>
      <c r="I23" s="97"/>
      <c r="J23" s="97"/>
      <c r="K23" s="97"/>
      <c r="L23" s="97"/>
      <c r="M23" s="97"/>
      <c r="N23" s="97"/>
      <c r="O23" s="97"/>
      <c r="P23" s="97"/>
      <c r="Q23" s="97"/>
    </row>
    <row r="24" ht="21" customHeight="1"/>
    <row r="25" ht="21" customHeight="1"/>
    <row r="26" ht="21" customHeight="1"/>
  </sheetData>
  <sheetProtection/>
  <mergeCells count="23">
    <mergeCell ref="A6:A9"/>
    <mergeCell ref="B6:B9"/>
    <mergeCell ref="C6:Q6"/>
    <mergeCell ref="C7:C9"/>
    <mergeCell ref="D7:D9"/>
    <mergeCell ref="E7:E9"/>
    <mergeCell ref="J7:J9"/>
    <mergeCell ref="F7:F9"/>
    <mergeCell ref="G7:G9"/>
    <mergeCell ref="H7:H9"/>
    <mergeCell ref="P5:Q5"/>
    <mergeCell ref="P7:P9"/>
    <mergeCell ref="Q7:Q9"/>
    <mergeCell ref="I7:I9"/>
    <mergeCell ref="M7:M9"/>
    <mergeCell ref="N7:N9"/>
    <mergeCell ref="K7:K9"/>
    <mergeCell ref="L7:L9"/>
    <mergeCell ref="O7:O9"/>
    <mergeCell ref="O1:Q1"/>
    <mergeCell ref="A2:Q2"/>
    <mergeCell ref="A3:Q3"/>
    <mergeCell ref="A4:Q4"/>
  </mergeCells>
  <printOptions/>
  <pageMargins left="0.6" right="0.23" top="0.5"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WINXP</cp:lastModifiedBy>
  <cp:lastPrinted>2020-01-08T04:25:22Z</cp:lastPrinted>
  <dcterms:created xsi:type="dcterms:W3CDTF">2019-01-07T08:48:40Z</dcterms:created>
  <dcterms:modified xsi:type="dcterms:W3CDTF">2020-01-09T07:36:18Z</dcterms:modified>
  <cp:category/>
  <cp:version/>
  <cp:contentType/>
  <cp:contentStatus/>
</cp:coreProperties>
</file>